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188" yWindow="372" windowWidth="15576" windowHeight="7776"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349" i="79" l="1"/>
  <c r="AV2354" i="79"/>
  <c r="AV2355" i="79"/>
  <c r="BA2354" i="79"/>
  <c r="BA2355" i="79"/>
  <c r="BA2349" i="79"/>
  <c r="BA629" i="79"/>
  <c r="BA627" i="79"/>
  <c r="BA619" i="79"/>
  <c r="BA620" i="79"/>
  <c r="AV629" i="79"/>
  <c r="AV627" i="79"/>
  <c r="AV619" i="79"/>
  <c r="AV620" i="79"/>
  <c r="AV1014" i="79"/>
  <c r="BA1014" i="79"/>
  <c r="BA872" i="79" l="1"/>
  <c r="AV872" i="79"/>
  <c r="AV2673"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4" i="79"/>
  <c r="BA4544"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R420" i="79"/>
  <c r="U420" i="79"/>
  <c r="U620" i="79" s="1"/>
  <c r="J420" i="79"/>
  <c r="L620" i="79" l="1"/>
  <c r="P620" i="79"/>
  <c r="O620" i="79"/>
  <c r="K620" i="79"/>
  <c r="N620" i="79"/>
  <c r="J620" i="79"/>
  <c r="M620" i="79"/>
  <c r="AV1311" i="79"/>
  <c r="BA1311" i="79"/>
  <c r="AV2627" i="79" l="1"/>
  <c r="BA2627" i="79"/>
  <c r="AV2626" i="79"/>
  <c r="BA2626" i="79"/>
  <c r="AV461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3" i="79"/>
  <c r="AV2353" i="79"/>
  <c r="BA2352" i="79"/>
  <c r="AV2352" i="79"/>
  <c r="BA2351" i="79"/>
  <c r="AV2351" i="79"/>
  <c r="BA2350" i="79"/>
  <c r="AV2350"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110" i="79"/>
  <c r="A311" i="79" s="1"/>
  <c r="D94" i="79"/>
  <c r="D78" i="79"/>
  <c r="D62" i="79"/>
  <c r="D46" i="79"/>
  <c r="D247" i="79" s="1"/>
  <c r="D30" i="79"/>
  <c r="D209" i="79"/>
  <c r="D193" i="79"/>
  <c r="D177" i="79"/>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D327" i="79"/>
  <c r="BB21" i="79"/>
  <c r="A316" i="79"/>
  <c r="Y302" i="79" l="1"/>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<sst xmlns="http://schemas.openxmlformats.org/spreadsheetml/2006/main" count="21732" uniqueCount="11111">
  <si>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</si>
  <si>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</si>
  <si>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</si>
  <si>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</si>
  <si>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</si>
  <si>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</si>
  <si>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</si>
  <si>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</si>
  <si>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</si>
  <si>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</si>
  <si>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</si>
  <si>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</si>
  <si>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</si>
  <si>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</si>
  <si>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</si>
  <si>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</si>
  <si>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</si>
  <si>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</si>
  <si>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</si>
  <si>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</si>
  <si>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</si>
  <si>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</si>
  <si>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</si>
  <si>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</si>
  <si>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</si>
  <si>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</si>
  <si>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</si>
  <si>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</si>
  <si>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</si>
  <si>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</si>
  <si>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</si>
  <si>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</si>
  <si>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</si>
  <si>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</si>
  <si>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</si>
  <si>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</si>
  <si>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</si>
  <si>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</si>
  <si>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</si>
  <si>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</si>
  <si>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</si>
  <si>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</si>
  <si>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</si>
  <si>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</si>
  <si>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</si>
  <si>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</si>
  <si>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</si>
  <si>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</si>
  <si>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</si>
  <si>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</si>
  <si>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</si>
  <si>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</si>
  <si>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</si>
  <si>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</si>
  <si>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</si>
  <si>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</si>
  <si>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</si>
  <si>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</si>
  <si>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</si>
  <si>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</si>
  <si>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</si>
  <si>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</si>
  <si>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</si>
  <si>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</si>
  <si>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</si>
  <si>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</si>
  <si>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</si>
  <si>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</si>
  <si>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</si>
  <si>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</si>
  <si>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</si>
  <si>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</si>
  <si>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</si>
  <si>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</si>
  <si>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</si>
  <si>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</si>
  <si>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</si>
  <si>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</si>
  <si>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</si>
  <si>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</si>
  <si>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</si>
  <si>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</si>
  <si>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</si>
  <si>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</si>
  <si>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</si>
  <si>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</si>
  <si>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</si>
  <si>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</si>
  <si>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</si>
  <si>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</si>
  <si>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</si>
  <si>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</si>
  <si>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</si>
  <si>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</si>
  <si>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</si>
  <si>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</si>
  <si>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</si>
  <si>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</si>
  <si>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</si>
  <si>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</si>
  <si>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</si>
  <si>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</si>
  <si>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</si>
  <si>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</si>
  <si>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</si>
  <si>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</si>
  <si>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</si>
  <si>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</si>
  <si>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</si>
  <si>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</si>
  <si>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</si>
  <si>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</si>
  <si>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</si>
  <si>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</si>
  <si>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</si>
  <si>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</si>
  <si>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</si>
  <si>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</si>
  <si>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</si>
  <si>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</si>
  <si>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</si>
  <si>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</si>
  <si>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</si>
  <si>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</si>
  <si>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</si>
  <si>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</si>
  <si>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</si>
  <si>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</si>
  <si>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</si>
  <si>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</si>
  <si>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</si>
  <si>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</si>
  <si>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</si>
  <si>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</si>
  <si>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</si>
  <si>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</si>
  <si>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</si>
  <si>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</si>
  <si>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</si>
  <si>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</si>
  <si>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</si>
  <si>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</si>
  <si>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</si>
  <si>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</si>
  <si>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</si>
  <si>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</si>
  <si>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</si>
  <si>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</si>
  <si>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</si>
  <si>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</si>
  <si>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</si>
  <si>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</si>
  <si>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</si>
  <si>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</si>
  <si>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</si>
  <si>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</si>
  <si>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</si>
  <si>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</si>
  <si>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</si>
  <si>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</si>
  <si>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</si>
  <si>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</si>
  <si>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</si>
  <si>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</si>
  <si>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</si>
  <si>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</si>
  <si>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</si>
  <si>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</si>
  <si>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</si>
  <si>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</si>
  <si>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</si>
  <si>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</si>
  <si>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</si>
  <si>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</si>
  <si>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</si>
  <si>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</si>
  <si>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</si>
  <si>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</si>
  <si>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</si>
  <si>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</si>
  <si>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</si>
  <si>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</si>
  <si>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</si>
  <si>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</si>
  <si>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</si>
  <si>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</si>
  <si>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</si>
  <si>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</si>
  <si>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</si>
  <si>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</si>
  <si>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</si>
  <si>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</si>
  <si>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</si>
  <si>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</si>
  <si>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</si>
  <si>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</si>
  <si>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</si>
  <si>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</si>
  <si>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</si>
  <si>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</si>
  <si>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</si>
  <si>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</si>
  <si>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</si>
  <si>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</si>
  <si>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</si>
  <si>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</si>
  <si>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</si>
  <si>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</si>
  <si>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</si>
  <si>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</si>
  <si>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</si>
  <si>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</si>
  <si>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</si>
  <si>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</si>
  <si>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</si>
  <si>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</si>
  <si>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</si>
  <si>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</si>
  <si>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</si>
  <si>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</si>
  <si>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</si>
  <si>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</si>
  <si>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</si>
  <si>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</si>
  <si>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</si>
  <si>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</si>
  <si>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</si>
  <si>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</si>
  <si>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</si>
  <si>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</si>
  <si>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</si>
  <si>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</si>
  <si>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</si>
  <si>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</si>
  <si>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</si>
  <si>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</si>
  <si>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</si>
  <si>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</si>
  <si>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</si>
  <si>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</si>
  <si>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</si>
  <si>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</si>
  <si>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</si>
  <si>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</si>
  <si>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</si>
  <si>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</si>
  <si>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</si>
  <si>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</si>
  <si>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</si>
  <si>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</si>
  <si>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</si>
  <si>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</si>
  <si>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</si>
  <si>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</si>
  <si>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</si>
  <si>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</si>
  <si>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</si>
  <si>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</si>
  <si>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</si>
  <si>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</si>
  <si>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</si>
  <si>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</si>
  <si>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</si>
  <si>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</si>
  <si>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</si>
  <si>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</si>
  <si>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</si>
  <si>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</si>
  <si>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</si>
  <si>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</si>
  <si>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</si>
  <si>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</si>
  <si>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</si>
  <si>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</si>
  <si>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</si>
  <si>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</si>
  <si>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</si>
  <si>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</si>
  <si>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</si>
  <si>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</si>
  <si>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</si>
  <si>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</si>
  <si>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</si>
  <si>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</si>
  <si>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</si>
  <si>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</si>
  <si>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</si>
  <si>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</si>
  <si>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</si>
  <si>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</si>
  <si>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</si>
  <si>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</si>
  <si>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</si>
  <si>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</si>
  <si>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</si>
  <si>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</si>
  <si>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</si>
  <si>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</si>
  <si>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</si>
  <si>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</si>
  <si>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</si>
  <si>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</si>
  <si>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</si>
  <si>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</si>
  <si>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</si>
  <si>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</si>
  <si>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</si>
  <si>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</si>
  <si>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</si>
  <si>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</si>
  <si>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</si>
  <si>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</si>
  <si>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</si>
  <si>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</si>
  <si>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</si>
  <si>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</si>
  <si>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</si>
  <si>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</si>
  <si>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</si>
  <si>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</si>
  <si>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</si>
  <si>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</si>
  <si>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</si>
  <si>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</si>
  <si>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</si>
  <si>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</si>
  <si>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</si>
  <si>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</si>
  <si>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</si>
  <si>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</si>
  <si>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</si>
  <si>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</si>
  <si>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</si>
  <si>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</si>
  <si>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</si>
  <si>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</si>
  <si>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</si>
  <si>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</si>
  <si>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</si>
  <si>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</si>
  <si>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</si>
  <si>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</si>
  <si>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</si>
  <si>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</si>
  <si>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</si>
  <si>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</si>
  <si>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</si>
  <si>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</si>
  <si>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</si>
  <si>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</si>
  <si>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</si>
  <si>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</si>
  <si>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</si>
  <si>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</si>
  <si>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</si>
  <si>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</si>
  <si>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</si>
  <si>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</si>
  <si>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</si>
  <si>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</si>
  <si>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</si>
  <si>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</si>
  <si>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</si>
  <si>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</si>
  <si>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</si>
  <si>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</si>
  <si>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</si>
  <si>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</si>
  <si>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</si>
  <si>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</si>
  <si>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</si>
  <si>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</si>
  <si>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</si>
  <si>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</si>
  <si>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</si>
  <si>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</si>
  <si>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</si>
  <si>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</si>
  <si>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</si>
  <si>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</si>
  <si>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</si>
  <si>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</si>
  <si>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</si>
  <si>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</si>
  <si>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</si>
  <si>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</si>
  <si>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</si>
  <si>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</si>
  <si>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</si>
  <si>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</si>
  <si>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</si>
  <si>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</si>
  <si>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</si>
  <si>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</si>
  <si>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</si>
  <si>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</si>
  <si>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</si>
  <si>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</si>
  <si>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</si>
  <si>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</si>
  <si>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</si>
  <si>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</si>
  <si>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</si>
  <si>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</si>
  <si>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</si>
  <si>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</si>
  <si>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</si>
  <si>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</si>
  <si>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</si>
  <si>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</si>
  <si>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</si>
  <si>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</si>
  <si>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</si>
  <si>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</si>
  <si>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</si>
  <si>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</si>
  <si>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</si>
  <si>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</si>
  <si>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</si>
  <si>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</si>
  <si>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</si>
  <si>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</si>
  <si>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</si>
  <si>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</si>
  <si>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</si>
  <si>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</si>
  <si>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</si>
  <si>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</si>
  <si>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</si>
  <si>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</si>
  <si>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</si>
  <si>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</si>
  <si>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</si>
  <si>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</si>
  <si>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</si>
  <si>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</si>
  <si>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</si>
  <si>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</si>
  <si>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</si>
  <si>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</si>
  <si>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</si>
  <si>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</si>
  <si>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</si>
  <si>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</si>
  <si>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</si>
  <si>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</si>
  <si>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</si>
  <si>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</si>
  <si>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</si>
  <si>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</si>
  <si>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</si>
  <si>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</si>
  <si>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</si>
  <si>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</si>
  <si>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</si>
  <si>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</si>
  <si>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</si>
  <si>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</si>
  <si>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</si>
  <si>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</si>
  <si>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</si>
  <si>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</si>
  <si>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</si>
  <si>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</si>
  <si>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</si>
  <si>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</si>
  <si>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</si>
  <si>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</si>
  <si>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</si>
  <si>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</si>
  <si>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</si>
  <si>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</si>
  <si>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</si>
  <si>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</si>
  <si>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</si>
  <si>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</si>
  <si>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</si>
  <si>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</si>
  <si>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</si>
  <si>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</si>
  <si>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</si>
  <si>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</si>
  <si>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</si>
  <si>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</si>
  <si>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</si>
  <si>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</si>
  <si>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</si>
  <si>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</si>
  <si>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</si>
  <si>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</si>
  <si>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</si>
  <si>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</si>
  <si>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</si>
  <si>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</si>
  <si>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</si>
  <si>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</si>
  <si>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</si>
  <si>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</si>
  <si>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</si>
  <si>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</si>
  <si>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</si>
  <si>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</si>
  <si>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</si>
  <si>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</si>
  <si>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</si>
  <si>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</si>
  <si>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</si>
  <si>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</si>
  <si>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</si>
  <si>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</si>
  <si>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</si>
  <si>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</si>
  <si>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</si>
  <si>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</si>
  <si>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</si>
  <si>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</si>
  <si>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</si>
  <si>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</si>
  <si>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</si>
  <si>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</si>
  <si>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</si>
  <si>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</si>
  <si>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</si>
  <si>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</si>
  <si>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</si>
  <si>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</si>
  <si>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</si>
  <si>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</si>
  <si>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</si>
  <si>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</si>
  <si>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</si>
  <si>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</si>
  <si>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</si>
  <si>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</si>
  <si>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</si>
  <si>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</si>
  <si>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</si>
  <si>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</si>
  <si>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</si>
  <si>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</si>
  <si>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</si>
  <si>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</si>
  <si>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</si>
  <si>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</si>
  <si>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</si>
  <si>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</si>
  <si>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</si>
  <si>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</si>
  <si>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</si>
  <si>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</si>
  <si>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</si>
  <si>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</si>
  <si>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</si>
  <si>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</si>
  <si>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</si>
  <si>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</si>
  <si>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</si>
  <si>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</si>
  <si>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</si>
  <si>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</si>
  <si>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</si>
  <si>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</si>
  <si>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</si>
  <si>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</si>
  <si>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</si>
  <si>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</si>
  <si>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</si>
  <si>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</si>
  <si>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</si>
  <si>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</si>
  <si>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</si>
  <si>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</si>
  <si>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</si>
  <si>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</si>
  <si>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</si>
  <si>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</si>
  <si>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</si>
  <si>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</si>
  <si>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</si>
  <si>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</si>
  <si>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</si>
  <si>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</si>
  <si>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</si>
  <si>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</si>
  <si>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</si>
  <si>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</si>
  <si>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</si>
  <si>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</si>
  <si>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</si>
  <si>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</si>
  <si>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</si>
  <si>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</si>
  <si>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</si>
  <si>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</si>
  <si>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</si>
  <si>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</si>
  <si>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</si>
  <si>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</si>
  <si>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</si>
  <si>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</si>
  <si>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</si>
  <si>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</si>
  <si>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</si>
  <si>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</si>
  <si>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</si>
  <si>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</si>
  <si>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</si>
  <si>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</si>
  <si>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</si>
  <si>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</si>
  <si>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</si>
  <si>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</si>
  <si>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</si>
  <si>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</si>
  <si>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</si>
  <si>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</si>
  <si>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</si>
  <si>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</si>
  <si>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</si>
  <si>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</si>
  <si>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</si>
  <si>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</si>
  <si>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</si>
  <si>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</si>
  <si>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</si>
  <si>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</si>
  <si>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</si>
  <si>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</si>
  <si>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</si>
  <si>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</si>
  <si>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</si>
  <si>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</si>
  <si>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</si>
  <si>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</si>
  <si>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</si>
  <si>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</si>
  <si>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</si>
  <si>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</si>
  <si>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</si>
  <si>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</si>
  <si>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</si>
  <si>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</si>
  <si>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</si>
  <si>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</si>
  <si>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</si>
  <si>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</si>
  <si>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</si>
  <si>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</si>
  <si>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</si>
  <si>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</si>
  <si>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</si>
  <si>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</si>
  <si>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</si>
  <si>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</si>
  <si>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</si>
  <si>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</si>
  <si>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</si>
  <si>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</si>
  <si>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</si>
  <si>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</si>
  <si>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</si>
  <si>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</si>
  <si>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</si>
  <si>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</si>
  <si>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</si>
  <si>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</si>
  <si>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</si>
  <si>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</si>
  <si>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</si>
  <si>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</si>
  <si>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</si>
  <si>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</si>
  <si>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</si>
  <si>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</si>
  <si>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</si>
  <si>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</si>
  <si>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</si>
  <si>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</si>
  <si>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</si>
  <si>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</si>
  <si>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</si>
  <si>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</si>
  <si>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</si>
  <si>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</si>
  <si>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</si>
  <si>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</si>
  <si>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</si>
  <si>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</si>
  <si>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</si>
  <si>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</si>
  <si>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</si>
  <si>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</si>
  <si>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</si>
  <si>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</si>
  <si>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</si>
  <si>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</si>
  <si>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</si>
  <si>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</si>
  <si>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</si>
  <si>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</si>
  <si>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</si>
  <si>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</si>
  <si>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</si>
  <si>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</si>
  <si>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</si>
  <si>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</si>
  <si>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</si>
  <si>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</si>
  <si>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</si>
  <si>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</si>
  <si>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</si>
  <si>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</si>
  <si>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</si>
  <si>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</si>
  <si>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</si>
  <si>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</si>
  <si>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</si>
  <si>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</si>
  <si>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</si>
  <si>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</si>
  <si>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</si>
  <si>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</si>
  <si>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</si>
  <si>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</si>
  <si>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</si>
  <si>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</si>
  <si>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</si>
  <si>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</si>
  <si>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</si>
  <si>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</si>
  <si>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</si>
  <si>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</si>
  <si>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</si>
  <si>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</si>
  <si>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</si>
  <si>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</si>
  <si>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</si>
  <si>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</si>
  <si>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</si>
  <si>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</si>
  <si>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</si>
  <si>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</si>
  <si>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</si>
  <si>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</si>
  <si>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</si>
  <si>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</si>
  <si>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</si>
  <si>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</si>
  <si>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</si>
  <si>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</si>
  <si>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</si>
  <si>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</si>
  <si>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</si>
  <si>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</si>
  <si>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</si>
  <si>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</si>
  <si>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</si>
  <si>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</si>
  <si>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</si>
  <si>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</si>
  <si>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</si>
  <si>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</si>
  <si>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</si>
  <si>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</si>
  <si>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</si>
  <si>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</si>
  <si>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</si>
  <si>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</si>
  <si>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</si>
  <si>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</si>
  <si>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</si>
  <si>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</si>
  <si>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</si>
  <si>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</si>
  <si>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</si>
  <si>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</si>
  <si>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</si>
  <si>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</si>
  <si>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</si>
  <si>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</si>
  <si>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</si>
  <si>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</si>
  <si>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</si>
  <si>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</si>
  <si>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</si>
  <si>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</si>
  <si>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</si>
  <si>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</si>
  <si>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</si>
  <si>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</si>
  <si>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</si>
  <si>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</si>
  <si>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</si>
  <si>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</si>
  <si>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</si>
  <si>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</si>
  <si>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</si>
  <si>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</si>
  <si>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</si>
  <si>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</si>
  <si>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</si>
  <si>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</si>
  <si>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</si>
  <si>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</si>
  <si>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</si>
  <si>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</si>
  <si>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</si>
  <si>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</si>
  <si>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</si>
  <si>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</si>
  <si>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</si>
  <si>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</si>
  <si>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</si>
  <si>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</si>
  <si>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</si>
  <si>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</si>
  <si>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</si>
  <si>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</si>
  <si>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</si>
  <si>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</si>
  <si>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</si>
  <si>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</si>
  <si>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</si>
  <si>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</si>
  <si>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</si>
  <si>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</si>
  <si>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</si>
  <si>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</si>
  <si>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</si>
  <si>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</si>
  <si>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</si>
  <si>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</si>
  <si>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</si>
  <si>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</si>
  <si>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</si>
  <si>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</si>
  <si>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</si>
  <si>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</si>
  <si>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</si>
  <si>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</si>
  <si>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</si>
  <si>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</si>
  <si>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</si>
  <si>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</si>
  <si>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</si>
  <si>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</si>
  <si>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</si>
  <si>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</si>
  <si>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</si>
  <si>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</si>
  <si>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</si>
  <si>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</si>
  <si>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</si>
  <si>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</si>
  <si>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</si>
  <si>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</si>
  <si>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</si>
  <si>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</si>
  <si>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</si>
  <si>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</si>
  <si>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</si>
  <si>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</si>
  <si>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</si>
  <si>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</si>
  <si>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</si>
  <si>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</si>
  <si>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</si>
  <si>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</si>
  <si>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</si>
  <si>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</si>
  <si>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</si>
  <si>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</si>
  <si>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</si>
  <si>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</si>
  <si>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</si>
  <si>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</si>
  <si>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</si>
  <si>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</si>
  <si>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</si>
  <si>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</si>
  <si>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</si>
  <si>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</si>
  <si>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</si>
  <si>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</si>
  <si>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</si>
  <si>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</si>
  <si>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</si>
  <si>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</si>
  <si>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</si>
  <si>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</si>
  <si>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</si>
  <si>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</si>
  <si>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</si>
  <si>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</si>
  <si>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</si>
  <si>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</si>
  <si>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</si>
  <si>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</si>
  <si>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</si>
  <si>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</si>
  <si>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</si>
  <si>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</si>
  <si>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</si>
  <si>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</si>
  <si>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</si>
  <si>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</si>
  <si>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</si>
  <si>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</si>
  <si>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</si>
  <si>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</si>
  <si>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</si>
  <si>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</si>
  <si>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</si>
  <si>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</si>
  <si>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</si>
  <si>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</si>
  <si>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</si>
  <si>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</si>
  <si>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</si>
  <si>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</si>
  <si>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</si>
  <si>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</si>
  <si>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</si>
  <si>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</si>
  <si>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</si>
  <si>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</si>
  <si>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</si>
  <si>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</si>
  <si>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</si>
  <si>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</si>
  <si>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</si>
  <si>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</si>
  <si>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</si>
  <si>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</si>
  <si>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</si>
  <si>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</si>
  <si>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</si>
  <si>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</si>
  <si>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</si>
  <si>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</si>
  <si>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</si>
  <si>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</si>
  <si>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</si>
  <si>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</si>
  <si>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</si>
  <si>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</si>
  <si>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</si>
  <si>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</si>
  <si>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</si>
  <si>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</si>
  <si>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</si>
  <si>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</si>
  <si>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</si>
  <si>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</si>
  <si>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</si>
  <si>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</si>
  <si>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</si>
  <si>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</si>
  <si>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</si>
  <si>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</si>
  <si>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</si>
  <si>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</si>
  <si>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</si>
  <si>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</si>
  <si>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</si>
  <si>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</si>
  <si>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</si>
  <si>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</si>
  <si>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</si>
  <si>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</si>
  <si>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</si>
  <si>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</si>
  <si>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</si>
  <si>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</si>
  <si>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</si>
  <si>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</si>
  <si>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</si>
  <si>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</si>
  <si>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</si>
  <si>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</si>
  <si>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</si>
  <si>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</si>
  <si>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</si>
  <si>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</si>
  <si>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</si>
  <si>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</si>
  <si>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</si>
  <si>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</si>
  <si>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</si>
  <si>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</si>
  <si>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</si>
  <si>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</si>
  <si>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</si>
  <si>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</si>
  <si>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</si>
  <si>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</si>
  <si>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</si>
  <si>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</si>
  <si>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</si>
  <si>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</si>
  <si>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</si>
  <si>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</si>
  <si>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</si>
  <si>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</si>
  <si>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</si>
  <si>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</si>
  <si>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</si>
  <si>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</si>
  <si>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</si>
  <si>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</si>
  <si>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</si>
  <si>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</si>
  <si>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</si>
  <si>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</si>
  <si>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</si>
  <si>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</si>
  <si>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</si>
  <si>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</si>
  <si>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</si>
  <si>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</si>
  <si>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</si>
  <si>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</si>
  <si>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</si>
  <si>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</si>
  <si>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</si>
  <si>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</si>
  <si>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</si>
  <si>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</si>
  <si>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</si>
  <si>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</si>
  <si>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</si>
  <si>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</si>
  <si>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</si>
  <si>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</si>
  <si>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</si>
  <si>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</si>
  <si>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</si>
  <si>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</si>
  <si>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</si>
  <si>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</si>
  <si>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</si>
  <si>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</si>
  <si>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</si>
  <si>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</si>
  <si>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</si>
  <si>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</si>
  <si>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</si>
  <si>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</si>
  <si>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</si>
  <si>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</si>
  <si>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</si>
  <si>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</si>
  <si>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</si>
  <si>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</si>
  <si>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</si>
  <si>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</si>
  <si>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</si>
  <si>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</si>
  <si>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</si>
  <si>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</si>
  <si>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</si>
  <si>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</si>
  <si>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</si>
  <si>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</si>
  <si>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</si>
  <si>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</si>
  <si>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</si>
  <si>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</si>
  <si>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</si>
  <si>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</si>
  <si>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</si>
  <si>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</si>
  <si>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</si>
  <si>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</si>
  <si>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</si>
  <si>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</si>
  <si>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</si>
  <si>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</si>
  <si>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</si>
  <si>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</si>
  <si>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</si>
  <si>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</si>
  <si>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</si>
  <si>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</si>
  <si>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</si>
  <si>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</si>
  <si>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</si>
  <si>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</si>
  <si>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</si>
  <si>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</si>
  <si>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</si>
  <si>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</si>
  <si>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</si>
  <si>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</si>
  <si>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</si>
  <si>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</si>
  <si>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</si>
  <si>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</si>
  <si>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</si>
  <si>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</si>
  <si>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</si>
  <si>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</si>
  <si>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</si>
  <si>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</si>
  <si>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</si>
  <si>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</si>
  <si>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</si>
  <si>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</si>
  <si>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</si>
  <si>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</si>
  <si>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</si>
  <si>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</si>
  <si>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</si>
  <si>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</si>
  <si>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</si>
  <si>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</si>
  <si>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</si>
  <si>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</si>
  <si>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</si>
  <si>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</si>
  <si>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</si>
  <si>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</si>
  <si>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</si>
  <si>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</si>
  <si>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</si>
  <si>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</si>
  <si>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</si>
  <si>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</si>
  <si>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</si>
  <si>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</si>
  <si>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</si>
  <si>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</si>
  <si>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</si>
  <si>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</si>
  <si>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</si>
  <si>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</si>
  <si>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</si>
  <si>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</si>
  <si>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</si>
  <si>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</si>
  <si>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</si>
  <si>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</si>
  <si>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</si>
  <si>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</si>
  <si>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</si>
  <si>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</si>
  <si>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</si>
  <si>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</si>
  <si>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</si>
  <si>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</si>
  <si>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</si>
  <si>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</si>
  <si>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</si>
  <si>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</si>
  <si>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</si>
  <si>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</si>
  <si>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</si>
  <si>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</si>
  <si>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</si>
  <si>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</si>
  <si>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</si>
  <si>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</si>
  <si>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</si>
  <si>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</si>
  <si>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</si>
  <si>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</si>
  <si>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</si>
  <si>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</si>
  <si>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</si>
  <si>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</si>
  <si>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</si>
  <si>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</si>
  <si>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</si>
  <si>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</si>
  <si>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</si>
  <si>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</si>
  <si>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</si>
  <si>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</si>
  <si>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</si>
  <si>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</si>
  <si>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</si>
  <si>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</si>
  <si>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</si>
  <si>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</si>
  <si>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</si>
  <si>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</si>
  <si>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</si>
  <si>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</si>
  <si>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</si>
  <si>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</si>
  <si>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</si>
  <si>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</si>
  <si>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</si>
  <si>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</si>
  <si>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</si>
  <si>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</si>
  <si>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</si>
  <si>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</si>
  <si>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</si>
  <si>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</si>
  <si>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</si>
  <si>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</si>
  <si>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</si>
  <si>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</si>
  <si>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</si>
  <si>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</si>
  <si>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</si>
  <si>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</si>
  <si>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</si>
  <si>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</si>
  <si>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</si>
  <si>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</si>
  <si>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</si>
  <si>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</si>
  <si>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</si>
  <si>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</si>
  <si>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</si>
  <si>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</si>
  <si>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</si>
  <si>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</si>
  <si>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</si>
  <si>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</si>
  <si>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</si>
  <si>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</si>
  <si>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</si>
  <si>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</si>
  <si>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</si>
  <si>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</si>
  <si>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</si>
  <si>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</si>
  <si>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</si>
  <si>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</si>
  <si>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</si>
  <si>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</si>
  <si>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</si>
  <si>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</si>
  <si>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</si>
  <si>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</si>
  <si>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</si>
  <si>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</si>
  <si>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</si>
  <si>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</si>
  <si>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</si>
  <si>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</si>
  <si>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</si>
  <si>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</si>
  <si>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</si>
  <si>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</si>
  <si>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</si>
  <si>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</si>
  <si>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</si>
  <si>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</si>
  <si>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</si>
  <si>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</si>
  <si>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</si>
  <si>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</si>
  <si>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</si>
  <si>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</si>
  <si>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</si>
  <si>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</si>
  <si>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</si>
  <si>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</si>
  <si>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</si>
  <si>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</si>
  <si>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</si>
  <si>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</si>
  <si>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</si>
  <si>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</si>
  <si>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</si>
  <si>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</si>
  <si>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</si>
  <si>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</si>
  <si>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</si>
  <si>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</si>
  <si>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</si>
  <si>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</si>
  <si>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</si>
  <si>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</si>
  <si>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</si>
  <si>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</si>
  <si>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</si>
  <si>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</si>
  <si>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</si>
  <si>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</si>
  <si>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</si>
  <si>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</si>
  <si>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</si>
  <si>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</si>
  <si>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</si>
  <si>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</si>
  <si>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</si>
  <si>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</si>
  <si>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</si>
  <si>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</si>
  <si>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</si>
  <si>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</si>
  <si>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</si>
  <si>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</si>
  <si>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</si>
  <si>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</si>
  <si>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</si>
  <si>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</si>
  <si>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</si>
  <si>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</si>
  <si>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</si>
  <si>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</si>
  <si>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</si>
  <si>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</si>
  <si>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</si>
  <si>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</si>
  <si>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</si>
  <si>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</si>
  <si>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</si>
  <si>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</si>
  <si>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</si>
  <si>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</si>
  <si>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</si>
  <si>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</si>
  <si>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</si>
  <si>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</si>
  <si>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</si>
  <si>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</si>
  <si>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</si>
  <si>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</si>
  <si>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</si>
  <si>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</si>
  <si>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</si>
  <si>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</si>
  <si>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</si>
  <si>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</si>
  <si>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</si>
  <si>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</si>
  <si>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</si>
  <si>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</si>
  <si>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</si>
  <si>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</si>
  <si>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</si>
  <si>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</si>
  <si>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</si>
  <si>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</si>
  <si>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</si>
  <si>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</si>
  <si>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</si>
  <si>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</si>
  <si>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</si>
  <si>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</si>
  <si>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</si>
  <si>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</si>
  <si>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</si>
  <si>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</si>
  <si>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</si>
  <si>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</si>
  <si>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</si>
  <si>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</si>
  <si>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</si>
  <si>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</si>
  <si>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</si>
  <si>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</si>
  <si>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</si>
  <si>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</si>
  <si>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</si>
  <si>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</si>
  <si>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</si>
  <si>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</si>
  <si>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</si>
  <si>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</si>
  <si>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</si>
  <si>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</si>
  <si>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</si>
  <si>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</si>
  <si>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</si>
  <si>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</si>
  <si>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</si>
  <si>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</si>
  <si>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</si>
  <si>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</si>
  <si>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</si>
  <si>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</si>
  <si>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</si>
  <si>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</si>
  <si>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</si>
  <si>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</si>
  <si>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</si>
  <si>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</si>
  <si>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</si>
  <si>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</si>
  <si>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</si>
  <si>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</si>
  <si>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</si>
  <si>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</si>
  <si>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</si>
  <si>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</si>
  <si>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</si>
  <si>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</si>
  <si>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</si>
  <si>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</si>
  <si>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</si>
  <si>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</si>
  <si>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</si>
  <si>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</si>
  <si>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</si>
  <si>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</si>
  <si>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</si>
  <si>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</si>
  <si>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</si>
  <si>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</si>
  <si>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</si>
  <si>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</si>
  <si>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</si>
  <si>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</si>
  <si>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</si>
  <si>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</si>
  <si>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</si>
  <si>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</si>
  <si>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</si>
  <si>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</si>
  <si>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</si>
  <si>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</si>
  <si>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</si>
  <si>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</si>
  <si>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</si>
  <si>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</si>
  <si>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</si>
  <si>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</si>
  <si>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</si>
  <si>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</si>
  <si>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</si>
  <si>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</si>
  <si>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</si>
  <si>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</si>
  <si>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</si>
  <si>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</si>
  <si>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</si>
  <si>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</si>
  <si>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</si>
  <si>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</si>
  <si>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</si>
  <si>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</si>
  <si>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</si>
  <si>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</si>
  <si>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</si>
  <si>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</si>
  <si>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</si>
  <si>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</si>
  <si>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</si>
  <si>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</si>
  <si>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</si>
  <si>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</si>
  <si>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</si>
  <si>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</si>
  <si>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</si>
  <si>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</si>
  <si>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</si>
  <si>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</si>
  <si>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</si>
  <si>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</si>
  <si>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</si>
  <si>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</si>
  <si>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</si>
  <si>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</si>
  <si>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</si>
  <si>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</si>
  <si>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</si>
  <si>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</si>
  <si>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</si>
  <si>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</si>
  <si>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</si>
  <si>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</si>
  <si>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</si>
  <si>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</si>
  <si>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</si>
  <si>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</si>
  <si>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</si>
  <si>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</si>
  <si>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</si>
  <si>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</si>
  <si>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</si>
  <si>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</si>
  <si>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</si>
  <si>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</si>
  <si>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</si>
  <si>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</si>
  <si>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</si>
  <si>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</si>
  <si>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</si>
  <si>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</si>
  <si>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</si>
  <si>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</si>
  <si>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</si>
  <si>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</si>
  <si>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</si>
  <si>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</si>
  <si>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</si>
  <si>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</si>
  <si>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</si>
  <si>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</si>
  <si>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</si>
  <si>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</si>
  <si>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</si>
  <si>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</si>
  <si>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</si>
  <si>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</si>
  <si>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</si>
  <si>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</si>
  <si>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</si>
  <si>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</si>
  <si>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</si>
  <si>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</si>
  <si>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</si>
  <si>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</si>
  <si>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</si>
  <si>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</si>
  <si>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</si>
  <si>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</si>
  <si>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</si>
  <si>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</si>
  <si>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</si>
  <si>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</si>
  <si>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</si>
  <si>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</si>
  <si>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</si>
  <si>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</si>
  <si>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</si>
  <si>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</si>
  <si>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</si>
  <si>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</si>
  <si>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</si>
  <si>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</si>
  <si>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</si>
  <si>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</si>
  <si>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</si>
  <si>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</si>
  <si>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</si>
  <si>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</si>
  <si>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</si>
  <si>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</si>
  <si>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</si>
  <si>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</si>
  <si>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</si>
  <si>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</si>
  <si>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</si>
  <si>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</si>
  <si>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</si>
  <si>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</si>
  <si>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</si>
  <si>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</si>
  <si>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</si>
  <si>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</si>
  <si>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</si>
  <si>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</si>
  <si>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</si>
  <si>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</si>
  <si>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</si>
  <si>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</si>
  <si>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</si>
  <si>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</si>
  <si>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</si>
  <si>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</si>
  <si>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</si>
  <si>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</si>
  <si>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</si>
  <si>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</si>
  <si>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</si>
  <si>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</si>
  <si>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</si>
  <si>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</si>
  <si>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</si>
  <si>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</si>
  <si>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</si>
  <si>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</si>
  <si>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</si>
  <si>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</si>
  <si>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</si>
  <si>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</si>
  <si>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</si>
  <si>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</si>
  <si>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</si>
  <si>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</si>
  <si>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</si>
  <si>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</si>
  <si>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</si>
  <si>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</si>
  <si>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</si>
  <si>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</si>
  <si>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</si>
  <si>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</si>
  <si>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</si>
  <si>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</si>
  <si>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</si>
  <si>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</si>
  <si>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</si>
  <si>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</si>
  <si>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</si>
  <si>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</si>
  <si>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</si>
  <si>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</si>
  <si>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</si>
  <si>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</si>
  <si>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</si>
  <si>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</si>
  <si>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</si>
  <si>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</si>
  <si>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</si>
  <si>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</si>
  <si>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</si>
  <si>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</si>
  <si>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</si>
  <si>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</si>
  <si>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</si>
  <si>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</si>
  <si>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</si>
  <si>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</si>
  <si>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</si>
  <si>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</si>
  <si>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</si>
  <si>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</si>
  <si>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</si>
  <si>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</si>
  <si>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</si>
  <si>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</si>
  <si>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</si>
  <si>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</si>
  <si>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</si>
  <si>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</si>
  <si>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</si>
  <si>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</si>
  <si>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</si>
  <si>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</si>
  <si>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</si>
  <si>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</si>
  <si>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</si>
  <si>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</si>
  <si>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</si>
  <si>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</si>
  <si>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</si>
  <si>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</si>
  <si>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</si>
  <si>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</si>
  <si>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</si>
  <si>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</si>
  <si>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</si>
  <si>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</si>
  <si>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</si>
  <si>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</si>
  <si>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</si>
  <si>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</si>
  <si>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</si>
  <si>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</si>
  <si>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</si>
  <si>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</si>
  <si>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</si>
  <si>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</si>
  <si>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</si>
  <si>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</si>
  <si>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</si>
  <si>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</si>
  <si>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</si>
  <si>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</si>
  <si>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</si>
  <si>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</si>
  <si>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</si>
  <si>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</si>
  <si>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</si>
  <si>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</si>
  <si>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</si>
  <si>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</si>
  <si>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</si>
  <si>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</si>
  <si>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</si>
  <si>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</si>
  <si>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</si>
  <si>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</si>
  <si>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</si>
  <si>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</si>
  <si>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</si>
  <si>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</si>
  <si>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</si>
  <si>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</si>
  <si>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</si>
  <si>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</si>
  <si>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</si>
  <si>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</si>
  <si>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</si>
  <si>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</si>
  <si>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</si>
  <si>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</si>
  <si>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</si>
  <si>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</si>
  <si>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</si>
  <si>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</si>
  <si>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</si>
  <si>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</si>
  <si>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</si>
  <si>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</si>
  <si>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</si>
  <si>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</si>
  <si>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</si>
  <si>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</si>
  <si>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</si>
  <si>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</si>
  <si>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</si>
  <si>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</si>
  <si>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</si>
  <si>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</si>
  <si>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</si>
  <si>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</si>
  <si>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</si>
  <si>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</si>
  <si>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</si>
  <si>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</si>
  <si>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</si>
  <si>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</si>
  <si>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</si>
  <si>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</si>
  <si>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</si>
  <si>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</si>
  <si>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</si>
  <si>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</si>
  <si>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</si>
  <si>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</si>
  <si>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</si>
  <si>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</si>
  <si>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</si>
  <si>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</si>
  <si>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</si>
  <si>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</si>
  <si>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</si>
  <si>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</si>
  <si>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</si>
  <si>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</si>
  <si>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</si>
  <si>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</si>
  <si>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</si>
  <si>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</si>
  <si>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</si>
  <si>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</si>
  <si>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</si>
  <si>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</si>
  <si>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</si>
  <si>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</si>
  <si>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</si>
  <si>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</si>
  <si>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</si>
  <si>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</si>
  <si>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</si>
  <si>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</si>
  <si>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</si>
  <si>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</si>
  <si>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</si>
  <si>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</si>
  <si>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</si>
  <si>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</si>
  <si>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</si>
  <si>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</si>
  <si>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</si>
  <si>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</si>
  <si>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</si>
  <si>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</si>
  <si>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</si>
  <si>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</si>
  <si>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</si>
  <si>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</si>
  <si>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</si>
  <si>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</si>
  <si>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</si>
  <si>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</si>
  <si>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</si>
  <si>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</si>
  <si>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</si>
  <si>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</si>
  <si>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</si>
  <si>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</si>
  <si>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</si>
  <si>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</si>
  <si>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</si>
  <si>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</si>
  <si>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</si>
  <si>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</si>
  <si>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</si>
  <si>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</si>
  <si>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</si>
  <si>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</si>
  <si>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</si>
  <si>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</si>
  <si>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</si>
  <si>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</si>
  <si>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</si>
  <si>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</si>
  <si>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</si>
  <si>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</si>
  <si>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</si>
  <si>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</si>
  <si>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</si>
  <si>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</si>
  <si>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</si>
  <si>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</si>
  <si>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</si>
  <si>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</si>
  <si>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</si>
  <si>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</si>
  <si>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</si>
  <si>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</si>
  <si>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</si>
  <si>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</si>
  <si>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</si>
  <si>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</si>
  <si>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</si>
  <si>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</si>
  <si>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</si>
  <si>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</si>
  <si>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</si>
  <si>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</si>
  <si>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</si>
  <si>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</si>
  <si>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</si>
  <si>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</si>
  <si>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</si>
  <si>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</si>
  <si>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</si>
  <si>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</si>
  <si>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</si>
  <si>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</si>
  <si>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</si>
  <si>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</si>
  <si>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</si>
  <si>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</si>
  <si>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</si>
  <si>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</si>
  <si>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</si>
  <si>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</si>
  <si>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</si>
  <si>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</si>
  <si>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</si>
  <si>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</si>
  <si>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</si>
  <si>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</si>
  <si>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</si>
  <si>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</si>
  <si>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</si>
  <si>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</si>
  <si>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</si>
  <si>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</si>
  <si>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</si>
  <si>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</si>
  <si>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</si>
  <si>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</si>
  <si>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</si>
  <si>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</si>
  <si>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</si>
  <si>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</si>
  <si>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</si>
  <si>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</si>
  <si>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</si>
  <si>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</si>
  <si>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</si>
  <si>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</si>
  <si>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</si>
  <si>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</si>
  <si>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</si>
  <si>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</si>
  <si>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</si>
  <si>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</si>
  <si>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</si>
  <si>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</si>
  <si>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</si>
  <si>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</si>
  <si>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</si>
  <si>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</si>
  <si>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</si>
  <si>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</si>
  <si>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</si>
  <si>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</si>
  <si>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</si>
  <si>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</si>
  <si>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</si>
  <si>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</si>
  <si>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</si>
  <si>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</si>
  <si>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</si>
  <si>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</si>
  <si>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</si>
  <si>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</si>
  <si>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</si>
  <si>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</si>
  <si>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</si>
  <si>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</si>
  <si>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</si>
  <si>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</si>
  <si>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</si>
  <si>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</si>
  <si>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</si>
  <si>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</si>
  <si>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</si>
  <si>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</si>
  <si>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</si>
  <si>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</si>
  <si>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</si>
  <si>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</si>
  <si>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</si>
  <si>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</si>
  <si>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</si>
  <si>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</si>
  <si>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</si>
  <si>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</si>
  <si>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</si>
  <si>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</si>
  <si>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</si>
  <si>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</si>
  <si>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</si>
  <si>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</si>
  <si>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</si>
  <si>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</si>
  <si>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</si>
  <si>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</si>
  <si>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</si>
  <si>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</si>
  <si>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</si>
  <si>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</si>
  <si>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</si>
  <si>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</si>
  <si>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</si>
  <si>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</si>
  <si>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</si>
  <si>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</si>
  <si>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</si>
  <si>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</si>
  <si>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</si>
  <si>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</si>
  <si>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</si>
  <si>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</si>
  <si>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</si>
  <si>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</si>
  <si>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</si>
  <si>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</si>
  <si>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</si>
  <si>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</si>
  <si>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</si>
  <si>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</si>
  <si>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</si>
  <si>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</si>
  <si>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</si>
  <si>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</si>
  <si>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</si>
  <si>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</si>
  <si>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</si>
  <si>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</si>
  <si>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</si>
  <si>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</si>
  <si>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</si>
  <si>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</si>
  <si>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</si>
  <si>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</si>
  <si>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</si>
  <si>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</si>
  <si>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</si>
  <si>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</si>
  <si>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</si>
  <si>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</si>
  <si>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</si>
  <si>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</si>
  <si>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</si>
  <si>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</si>
  <si>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</si>
  <si>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</si>
  <si>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</si>
  <si>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</si>
  <si>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</si>
  <si>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</si>
  <si>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</si>
  <si>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</si>
  <si>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</si>
  <si>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</si>
  <si>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</si>
  <si>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</si>
  <si>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</si>
  <si>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</si>
  <si>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</si>
  <si>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</si>
  <si>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</si>
  <si>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</si>
  <si>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</si>
  <si>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</si>
  <si>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</si>
  <si>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</si>
  <si>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</si>
  <si>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</si>
  <si>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</si>
  <si>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</si>
  <si>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</si>
  <si>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</si>
  <si>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</si>
  <si>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</si>
  <si>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</si>
  <si>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</si>
  <si>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</si>
  <si>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</si>
  <si>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</si>
  <si>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</si>
  <si>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</si>
  <si>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</si>
  <si>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</si>
  <si>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</si>
  <si>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</si>
  <si>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</si>
  <si>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</si>
  <si>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</si>
  <si>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</si>
  <si>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</si>
  <si>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</si>
  <si>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</si>
  <si>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</si>
  <si>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</si>
  <si>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</si>
  <si>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</si>
  <si>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</si>
  <si>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</si>
  <si>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</si>
  <si>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</si>
  <si>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</si>
  <si>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</si>
  <si>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</si>
  <si>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</si>
  <si>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</si>
  <si>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</si>
  <si>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</si>
  <si>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</si>
  <si>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</si>
  <si>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</si>
  <si>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</si>
  <si>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</si>
  <si>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</si>
  <si>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</si>
  <si>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</si>
  <si>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</si>
  <si>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</si>
  <si>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</si>
  <si>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</si>
  <si>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</si>
  <si>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</si>
  <si>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</si>
  <si>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</si>
  <si>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</si>
  <si>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</si>
  <si>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</si>
  <si>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</si>
  <si>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</si>
  <si>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</si>
  <si>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</si>
  <si>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</si>
  <si>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</si>
  <si>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</si>
  <si>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</si>
  <si>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</si>
  <si>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</si>
  <si>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</si>
  <si>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</si>
  <si>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</si>
  <si>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</si>
  <si>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</si>
  <si>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</si>
  <si>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</si>
  <si>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</si>
  <si>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</si>
  <si>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</si>
  <si>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</si>
  <si>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</si>
  <si>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</si>
  <si>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</si>
  <si>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</si>
  <si>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</si>
  <si>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</si>
  <si>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</si>
  <si>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</si>
  <si>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</si>
  <si>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</si>
  <si>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</si>
  <si>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</si>
  <si>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</si>
  <si>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</si>
  <si>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</si>
  <si>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</si>
  <si>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</si>
  <si>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</si>
  <si>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</si>
  <si>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</si>
  <si>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</si>
  <si>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</si>
  <si>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</si>
  <si>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</si>
  <si>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</si>
  <si>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</si>
  <si>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</si>
  <si>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</si>
  <si>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</si>
  <si>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</si>
  <si>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</si>
  <si>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</si>
  <si>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</si>
  <si>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</si>
  <si>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</si>
  <si>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</si>
  <si>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</si>
  <si>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</si>
  <si>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</si>
  <si>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</si>
  <si>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</si>
  <si>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</si>
  <si>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</si>
  <si>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</si>
  <si>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</si>
  <si>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</si>
  <si>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</si>
  <si>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</si>
  <si>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</si>
  <si>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</si>
  <si>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</si>
  <si>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</si>
  <si>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</si>
  <si>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</si>
  <si>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</si>
  <si>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</si>
  <si>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</si>
  <si>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</si>
  <si>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</si>
  <si>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</si>
  <si>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</si>
  <si>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</si>
  <si>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</si>
  <si>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</si>
  <si>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</si>
  <si>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</si>
  <si>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</si>
  <si>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</si>
  <si>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</si>
  <si>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</si>
  <si>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</si>
  <si>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</si>
  <si>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</si>
  <si>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</si>
  <si>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</si>
  <si>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</si>
  <si>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</si>
  <si>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</si>
  <si>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</si>
  <si>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</si>
  <si>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</si>
  <si>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</si>
  <si>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</si>
  <si>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</si>
  <si>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</si>
  <si>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</si>
  <si>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</si>
  <si>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</si>
  <si>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</si>
  <si>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</si>
  <si>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</si>
  <si>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</si>
  <si>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</si>
  <si>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</si>
  <si>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</si>
  <si>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</si>
  <si>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</si>
  <si>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</si>
  <si>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</si>
  <si>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</si>
  <si>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</si>
  <si>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</si>
  <si>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</si>
  <si>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</si>
  <si>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</si>
  <si>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</si>
  <si>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</si>
  <si>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</si>
  <si>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</si>
  <si>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</si>
  <si>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</si>
  <si>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</si>
  <si>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</si>
  <si>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</si>
  <si>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</si>
  <si>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</si>
  <si>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</si>
  <si>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</si>
  <si>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</si>
  <si>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</si>
  <si>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</si>
  <si>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</si>
  <si>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</si>
  <si>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</si>
  <si>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</si>
  <si>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</si>
  <si>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</si>
  <si>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</si>
  <si>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</si>
  <si>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</si>
  <si>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</si>
  <si>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</si>
  <si>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</si>
  <si>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</si>
  <si>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</si>
  <si>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</si>
  <si>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</si>
  <si>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</si>
  <si>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</si>
  <si>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</si>
  <si>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</si>
  <si>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</si>
  <si>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</si>
  <si>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</si>
  <si>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</si>
  <si>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</si>
  <si>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</si>
  <si>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</si>
  <si>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</si>
  <si>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</si>
  <si>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</si>
  <si>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</si>
  <si>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</si>
  <si>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</si>
  <si>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</si>
  <si>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</si>
  <si>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</si>
  <si>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</si>
  <si>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</si>
  <si>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</si>
  <si>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</si>
  <si>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</si>
  <si>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</si>
  <si>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</si>
  <si>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</si>
  <si>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</si>
  <si>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</si>
  <si>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</si>
  <si>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</si>
  <si>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</si>
  <si>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</si>
  <si>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</si>
  <si>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</si>
  <si>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</si>
  <si>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</si>
  <si>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</si>
  <si>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</si>
  <si>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</si>
  <si>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</si>
  <si>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</si>
  <si>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</si>
  <si>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</si>
  <si>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</si>
  <si>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</si>
  <si>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</si>
  <si>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</si>
  <si>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</si>
  <si>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</si>
  <si>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</si>
  <si>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</si>
  <si>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</si>
  <si>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</si>
  <si>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</si>
  <si>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</si>
  <si>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</si>
  <si>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</si>
  <si>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</si>
  <si>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</si>
  <si>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</si>
  <si>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</si>
  <si>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</si>
  <si>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</si>
  <si>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</si>
  <si>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</si>
  <si>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</si>
  <si>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</si>
  <si>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</si>
  <si>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</si>
  <si>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</si>
  <si>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</si>
  <si>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</si>
  <si>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</si>
  <si>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</si>
  <si>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</si>
  <si>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</si>
  <si>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</si>
  <si>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</si>
  <si>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</si>
  <si>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</si>
  <si>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</si>
  <si>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</si>
  <si>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</si>
  <si>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</si>
  <si>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</si>
  <si>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</si>
  <si>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</si>
  <si>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</si>
  <si>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</si>
  <si>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</si>
  <si>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</si>
  <si>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</si>
  <si>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</si>
  <si>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</si>
  <si>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</si>
  <si>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</si>
  <si>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</si>
  <si>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</si>
  <si>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</si>
  <si>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</si>
  <si>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</si>
  <si>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</si>
  <si>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</si>
  <si>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</si>
  <si>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</si>
  <si>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</si>
  <si>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</si>
  <si>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</si>
  <si>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</si>
  <si>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</si>
  <si>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</si>
  <si>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</si>
  <si>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</si>
  <si>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</si>
  <si>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</si>
  <si>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</si>
  <si>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</si>
  <si>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</si>
  <si>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</si>
  <si>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</si>
  <si>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</si>
  <si>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</si>
  <si>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</si>
  <si>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</si>
  <si>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</si>
  <si>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</si>
  <si>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</si>
  <si>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</si>
  <si>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</si>
  <si>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</si>
  <si>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</si>
  <si>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</si>
  <si>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</si>
  <si>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</si>
  <si>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</si>
  <si>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</si>
  <si>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</si>
  <si>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</si>
  <si>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</si>
  <si>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</si>
  <si>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</si>
  <si>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</si>
  <si>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</si>
  <si>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</si>
  <si>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</si>
  <si>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</si>
  <si>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</si>
  <si>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</si>
  <si>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</si>
  <si>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</si>
  <si>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</si>
  <si>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</si>
  <si>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</si>
  <si>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</si>
  <si>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</si>
  <si>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</si>
  <si>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</si>
  <si>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</si>
  <si>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</si>
  <si>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</si>
  <si>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</si>
  <si>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</si>
  <si>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</si>
  <si>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</si>
  <si>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</si>
  <si>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</si>
  <si>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</si>
  <si>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</si>
  <si>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</si>
  <si>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</si>
  <si>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</si>
  <si>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</si>
  <si>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</si>
  <si>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</si>
  <si>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</si>
  <si>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</si>
  <si>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</si>
  <si>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</si>
  <si>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</si>
  <si>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</si>
  <si>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</si>
  <si>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</si>
  <si>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</si>
  <si>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</si>
  <si>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</si>
  <si>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</si>
  <si>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</si>
  <si>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</si>
  <si>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</si>
  <si>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</si>
  <si>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</si>
  <si>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</si>
  <si>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</si>
  <si>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</si>
  <si>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</si>
  <si>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</si>
  <si>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</si>
  <si>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</si>
  <si>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</si>
  <si>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</si>
  <si>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</si>
  <si>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</si>
  <si>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</si>
  <si>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</si>
  <si>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</si>
  <si>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</si>
  <si>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</si>
  <si>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</si>
  <si>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</si>
  <si>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</si>
  <si>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</si>
  <si>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</si>
  <si>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</si>
  <si>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</si>
  <si>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</si>
  <si>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</si>
  <si>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</si>
  <si>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</si>
  <si>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</si>
  <si>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</si>
  <si>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</si>
  <si>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</si>
  <si>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</si>
  <si>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</si>
  <si>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</si>
  <si>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</si>
  <si>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</si>
  <si>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</si>
  <si>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</si>
  <si>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</si>
  <si>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</si>
  <si>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</si>
  <si>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</si>
  <si>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</si>
  <si>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</si>
  <si>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</si>
  <si>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</si>
  <si>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</si>
  <si>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</si>
  <si>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</si>
  <si>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</si>
  <si>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</si>
  <si>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</si>
  <si>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</si>
  <si>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</si>
  <si>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</si>
  <si>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</si>
  <si>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</si>
  <si>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</si>
  <si>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</si>
  <si>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</si>
  <si>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</si>
  <si>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</si>
  <si>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</si>
  <si>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</si>
  <si>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</si>
  <si>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</si>
  <si>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</si>
  <si>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</si>
  <si>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</si>
  <si>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</si>
  <si>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</si>
  <si>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</si>
  <si>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</si>
  <si>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</si>
  <si>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</si>
  <si>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</si>
  <si>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</si>
  <si>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</si>
  <si>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</si>
  <si>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</si>
  <si>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</si>
  <si>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</si>
  <si>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</si>
  <si>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</si>
  <si>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</si>
  <si>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</si>
  <si>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</si>
  <si>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</si>
  <si>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</si>
  <si>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</si>
  <si>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</si>
  <si>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</si>
  <si>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</si>
  <si>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</si>
  <si>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</si>
  <si>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</si>
  <si>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</si>
  <si>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</si>
  <si>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</si>
  <si>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</si>
  <si>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</si>
  <si>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</si>
  <si>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</si>
  <si>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</si>
  <si>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</si>
  <si>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</si>
  <si>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</si>
  <si>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</si>
  <si>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</si>
  <si>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</si>
  <si>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</si>
  <si>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</si>
  <si>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</si>
  <si>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</si>
  <si>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</si>
  <si>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</si>
  <si>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</si>
  <si>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</si>
  <si>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</si>
  <si>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</si>
  <si>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</si>
  <si>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</si>
  <si>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</si>
  <si>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</si>
  <si>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</si>
  <si>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</si>
  <si>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</si>
  <si>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</si>
  <si>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</si>
  <si>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</si>
  <si>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</si>
  <si>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</si>
  <si>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</si>
  <si>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</si>
  <si>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</si>
  <si>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</si>
  <si>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</si>
  <si>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</si>
  <si>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</si>
  <si>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</si>
  <si>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</si>
  <si>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</si>
  <si>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</si>
  <si>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</si>
  <si>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</si>
  <si>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</si>
  <si>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</si>
  <si>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</si>
  <si>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</si>
  <si>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</si>
  <si>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</si>
  <si>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</si>
  <si>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</si>
  <si>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</si>
  <si>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</si>
  <si>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</si>
  <si>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</si>
  <si>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</si>
  <si>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</si>
  <si>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</si>
  <si>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</si>
  <si>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</si>
  <si>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</si>
  <si>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</si>
  <si>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</si>
  <si>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</si>
  <si>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</si>
  <si>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</si>
  <si>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</si>
  <si>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</si>
  <si>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</si>
  <si>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</si>
  <si>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</si>
  <si>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</si>
  <si>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</si>
  <si>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</si>
  <si>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</si>
  <si>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</si>
  <si>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</si>
  <si>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</si>
  <si>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</si>
  <si>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</si>
  <si>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</si>
  <si>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</si>
  <si>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</si>
  <si>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</si>
  <si>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</si>
  <si>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</si>
  <si>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</si>
  <si>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</si>
  <si>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</si>
  <si>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</si>
  <si>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</si>
  <si>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</si>
  <si>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</si>
  <si>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</si>
  <si>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</si>
  <si>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</si>
  <si>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</si>
  <si>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</si>
  <si>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</si>
  <si>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</si>
  <si>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</si>
  <si>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</si>
  <si>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</si>
  <si>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</si>
  <si>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</si>
  <si>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</si>
  <si>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</si>
  <si>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</si>
  <si>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</si>
  <si>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</si>
  <si>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</si>
  <si>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</si>
  <si>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</si>
  <si>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</si>
  <si>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</si>
  <si>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</si>
  <si>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</si>
  <si>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</si>
  <si>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</si>
  <si>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</si>
  <si>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</si>
  <si>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</si>
  <si>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</si>
  <si>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</si>
  <si>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</si>
  <si>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</si>
  <si>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</si>
  <si>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</si>
  <si>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</si>
  <si>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</si>
  <si>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</si>
  <si>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</si>
  <si>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</si>
  <si>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</si>
  <si>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</si>
  <si>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</si>
  <si>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</si>
  <si>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</si>
  <si>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</si>
  <si>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</si>
  <si>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</si>
  <si>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</si>
  <si>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</si>
  <si>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</si>
  <si>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</si>
  <si>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</si>
  <si>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</si>
  <si>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</si>
  <si>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</si>
  <si>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</si>
  <si>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</si>
  <si>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</si>
  <si>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</si>
  <si>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</si>
  <si>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</si>
  <si>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</si>
  <si>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</si>
  <si>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</si>
  <si>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</si>
  <si>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</si>
  <si>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</si>
  <si>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</si>
  <si>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</si>
  <si>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</si>
  <si>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</si>
  <si>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</si>
  <si>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</si>
  <si>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</si>
  <si>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</si>
  <si>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</si>
  <si>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</si>
  <si>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</si>
  <si>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</si>
  <si>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</si>
  <si>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</si>
  <si>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</si>
  <si>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</si>
  <si>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</si>
  <si>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</si>
  <si>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</si>
  <si>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</si>
  <si>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</si>
  <si>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</si>
  <si>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</si>
  <si>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</si>
  <si>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</si>
  <si>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</si>
  <si>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</si>
  <si>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</si>
  <si>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</si>
  <si>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</si>
  <si>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</si>
  <si>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</si>
  <si>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</si>
  <si>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</si>
  <si>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</si>
  <si>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</si>
  <si>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</si>
  <si>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</si>
  <si>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</si>
  <si>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</si>
  <si>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</si>
  <si>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</si>
  <si>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</si>
  <si>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</si>
  <si>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</si>
  <si>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</si>
  <si>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</si>
  <si>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</si>
  <si>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</si>
  <si>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</si>
  <si>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</si>
  <si>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</si>
  <si>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</si>
  <si>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</si>
  <si>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</si>
  <si>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</si>
  <si>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</si>
  <si>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</si>
  <si>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</si>
  <si>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</si>
  <si>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</si>
  <si>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</si>
  <si>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</si>
  <si>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</si>
  <si>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</si>
  <si>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</si>
  <si>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</si>
  <si>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</si>
  <si>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</si>
  <si>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</si>
  <si>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</si>
  <si>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</si>
  <si>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</si>
  <si>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</si>
  <si>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</si>
  <si>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</si>
  <si>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</si>
  <si>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</si>
  <si>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</si>
  <si>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</si>
  <si>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</si>
  <si>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</si>
  <si>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</si>
  <si>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</si>
  <si>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</si>
  <si>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</si>
  <si>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</si>
  <si>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</si>
  <si>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</si>
  <si>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</si>
  <si>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</si>
  <si>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</si>
  <si>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</si>
  <si>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</si>
  <si>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</si>
  <si>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</si>
  <si>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</si>
  <si>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</si>
  <si>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</si>
  <si>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</si>
  <si>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</si>
  <si>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</si>
  <si>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</si>
  <si>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</si>
  <si>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</si>
  <si>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</si>
  <si>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</si>
  <si>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</si>
  <si>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</si>
  <si>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</si>
  <si>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</si>
  <si>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</si>
  <si>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</si>
  <si>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</si>
  <si>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</si>
  <si>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</si>
  <si>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</si>
  <si>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</si>
  <si>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</si>
  <si>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</si>
  <si>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</si>
  <si>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</si>
  <si>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</si>
  <si>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</si>
  <si>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</si>
  <si>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</si>
  <si>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</si>
  <si>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</si>
  <si>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</si>
  <si>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</si>
  <si>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</si>
  <si>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</si>
  <si>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</si>
  <si>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</si>
  <si>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</si>
  <si>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</si>
  <si>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</si>
  <si>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</si>
  <si>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</si>
  <si>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</si>
  <si>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</si>
  <si>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</si>
  <si>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</si>
  <si>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</si>
  <si>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</si>
  <si>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</si>
  <si>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</si>
  <si>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</si>
  <si>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</si>
  <si>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</si>
  <si>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</si>
  <si>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</si>
  <si>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</si>
  <si>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</si>
  <si>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</si>
  <si>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</si>
  <si>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</si>
  <si>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</si>
  <si>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</si>
  <si>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</si>
  <si>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</si>
  <si>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</si>
  <si>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</si>
  <si>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</si>
  <si>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</si>
  <si>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</si>
  <si>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</si>
  <si>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</si>
  <si>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</si>
  <si>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</si>
  <si>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</si>
  <si>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</si>
  <si>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</si>
  <si>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</si>
  <si>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</si>
  <si>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</si>
  <si>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</si>
  <si>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</si>
  <si>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</si>
  <si>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</si>
  <si>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</si>
  <si>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</si>
  <si>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</si>
  <si>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</si>
  <si>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</si>
  <si>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</si>
  <si>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</si>
  <si>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</si>
  <si>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</si>
  <si>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</si>
  <si>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</si>
  <si>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</si>
  <si>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</si>
  <si>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</si>
  <si>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</si>
  <si>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</si>
  <si>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</si>
  <si>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</si>
  <si>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</si>
  <si>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</si>
  <si>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</si>
  <si>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</si>
  <si>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</si>
  <si>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</si>
  <si>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</si>
  <si>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</si>
  <si>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</si>
  <si>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</si>
  <si>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</si>
  <si>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</si>
  <si>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</si>
  <si>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</si>
  <si>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</si>
  <si>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</si>
  <si>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</si>
  <si>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</si>
  <si>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</si>
  <si>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</si>
  <si>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</si>
  <si>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</si>
  <si>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</si>
  <si>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</si>
  <si>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</si>
  <si>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</si>
  <si>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</si>
  <si>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</si>
  <si>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</si>
  <si>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</si>
  <si>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</si>
  <si>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</si>
  <si>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</si>
  <si>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</si>
  <si>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</si>
  <si>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</si>
  <si>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</si>
  <si>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</si>
  <si>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</si>
  <si>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</si>
  <si>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</si>
  <si>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</si>
  <si>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</si>
  <si>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</si>
  <si>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</si>
  <si>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</si>
  <si>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</si>
  <si>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</si>
  <si>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</si>
  <si>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</si>
  <si>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</si>
  <si>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</si>
  <si>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</si>
  <si>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</si>
  <si>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</si>
  <si>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</si>
  <si>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</si>
  <si>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</si>
  <si>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</si>
  <si>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</si>
  <si>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</si>
  <si>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</si>
  <si>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</si>
  <si>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</si>
  <si>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</si>
  <si>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</si>
  <si>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</si>
  <si>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</si>
  <si>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</si>
  <si>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</si>
  <si>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</si>
  <si>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</si>
  <si>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</si>
  <si>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</si>
  <si>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</si>
  <si>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</si>
  <si>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</si>
  <si>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</si>
  <si>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</si>
  <si>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</si>
  <si>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</si>
  <si>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</si>
  <si>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</si>
  <si>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</si>
  <si>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</si>
  <si>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</si>
  <si>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</si>
  <si>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</si>
  <si>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</si>
  <si>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</si>
  <si>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</si>
  <si>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</si>
  <si>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</si>
  <si>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</si>
  <si>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</si>
  <si>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</si>
  <si>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</si>
  <si>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</si>
  <si>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</si>
  <si>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</si>
  <si>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</si>
  <si>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</si>
  <si>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</si>
  <si>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</si>
  <si>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</si>
  <si>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</si>
  <si>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</si>
  <si>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</si>
  <si>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</si>
  <si>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</si>
  <si>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</si>
  <si>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</si>
  <si>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</si>
  <si>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</si>
  <si>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</si>
  <si>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</si>
  <si>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</si>
  <si>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</si>
  <si>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</si>
  <si>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</si>
  <si>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</si>
  <si>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</si>
  <si>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</si>
  <si>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</si>
  <si>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</si>
  <si>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</si>
  <si>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</si>
  <si>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</si>
  <si>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</si>
  <si>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</si>
  <si>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</si>
  <si>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</si>
  <si>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</si>
  <si>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</si>
  <si>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</si>
  <si>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</si>
  <si>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</si>
  <si>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</si>
  <si>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</si>
  <si>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</si>
  <si>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</si>
  <si>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</si>
  <si>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</si>
  <si>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</si>
  <si>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</si>
  <si>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</si>
  <si>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</si>
  <si>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</si>
  <si>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</si>
  <si>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</si>
  <si>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</si>
  <si>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</si>
  <si>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</si>
  <si>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</si>
  <si>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</si>
  <si>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</si>
  <si>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</si>
  <si>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</si>
  <si>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</si>
  <si>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</si>
  <si>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</si>
  <si>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</si>
  <si>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</si>
  <si>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</si>
  <si>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</si>
  <si>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</si>
  <si>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</si>
  <si>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</si>
  <si>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</si>
  <si>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</si>
  <si>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</si>
  <si>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</si>
  <si>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</si>
  <si>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</si>
  <si>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</si>
  <si>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</si>
  <si>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</si>
  <si>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</si>
  <si>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</si>
  <si>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</si>
  <si>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</si>
  <si>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</si>
  <si>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</si>
  <si>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</si>
  <si>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</si>
  <si>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</si>
  <si>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</si>
  <si>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</si>
  <si>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</si>
  <si>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</si>
  <si>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</si>
  <si>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</si>
  <si>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</si>
  <si>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</si>
  <si>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</si>
  <si>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</si>
  <si>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</si>
  <si>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</si>
  <si>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</si>
  <si>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</si>
  <si>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</si>
  <si>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</si>
  <si>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</si>
  <si>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</si>
  <si>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</si>
  <si>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</si>
  <si>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</si>
  <si>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</si>
  <si>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</si>
  <si>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</si>
  <si>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</si>
  <si>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</si>
  <si>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</si>
  <si>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</si>
  <si>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</si>
  <si>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</si>
  <si>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</si>
  <si>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</si>
  <si>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</si>
  <si>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</si>
  <si>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</si>
  <si>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</si>
  <si>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</si>
  <si>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</si>
  <si>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</si>
  <si>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</si>
  <si>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</si>
  <si>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</si>
  <si>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</si>
  <si>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</si>
  <si>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</si>
  <si>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</si>
  <si>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</si>
  <si>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</si>
  <si>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</si>
  <si>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</si>
  <si>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</si>
  <si>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</si>
  <si>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</si>
  <si>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</si>
  <si>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</si>
  <si>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</si>
  <si>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</si>
  <si>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</si>
  <si>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</si>
  <si>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</si>
  <si>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</si>
  <si>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</si>
  <si>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</si>
  <si>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</si>
  <si>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</si>
  <si>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</si>
  <si>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</si>
  <si>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</si>
  <si>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</si>
  <si>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</si>
  <si>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</si>
  <si>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</si>
  <si>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</si>
  <si>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</si>
  <si>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</si>
  <si>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</si>
  <si>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</si>
  <si>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</si>
  <si>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</si>
  <si>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</si>
  <si>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</si>
  <si>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</si>
  <si>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</si>
  <si>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</si>
  <si>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</si>
  <si>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</si>
  <si>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</si>
  <si>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</si>
  <si>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</si>
  <si>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</si>
  <si>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</si>
  <si>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</si>
  <si>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</si>
  <si>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</si>
  <si>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</si>
  <si>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</si>
  <si>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</si>
  <si>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</si>
  <si>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</si>
  <si>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</si>
  <si>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</si>
  <si>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</si>
  <si>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</si>
  <si>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</si>
  <si>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</si>
  <si>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</si>
  <si>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</si>
  <si>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</si>
  <si>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</si>
  <si>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</si>
  <si>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</si>
  <si>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</si>
  <si>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</si>
  <si>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</si>
  <si>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</si>
  <si>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</si>
  <si>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</si>
  <si>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</si>
  <si>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</si>
  <si>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</si>
  <si>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</si>
  <si>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</si>
  <si>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</si>
  <si>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</si>
  <si>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</si>
  <si>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</si>
  <si>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</si>
  <si>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</si>
  <si>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</si>
  <si>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</si>
  <si>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</si>
  <si>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</si>
  <si>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</si>
  <si>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</si>
  <si>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</si>
  <si>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</si>
  <si>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</si>
  <si>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</si>
  <si>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</si>
  <si>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</si>
  <si>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</si>
  <si>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</si>
  <si>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</si>
  <si>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</si>
  <si>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</si>
  <si>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</si>
  <si>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</si>
  <si>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</si>
  <si>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</si>
  <si>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</si>
  <si>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</si>
  <si>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</si>
  <si>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</si>
  <si>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</si>
  <si>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</si>
  <si>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</si>
  <si>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</si>
  <si>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</si>
  <si>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</si>
  <si>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</si>
  <si>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</si>
  <si>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</si>
  <si>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</si>
  <si>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</si>
  <si>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</si>
  <si>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</si>
  <si>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</si>
  <si>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</si>
  <si>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</si>
  <si>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</si>
  <si>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</si>
  <si>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</si>
  <si>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</si>
  <si>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</si>
  <si>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</si>
  <si>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</si>
  <si>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</si>
  <si>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</si>
  <si>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</si>
  <si>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</si>
  <si>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</si>
  <si>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</si>
  <si>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</si>
  <si>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</si>
  <si>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</si>
  <si>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</si>
  <si>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</si>
  <si>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</si>
  <si>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</si>
  <si>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</si>
  <si>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</si>
  <si>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</si>
  <si>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</si>
  <si>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</si>
  <si>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</si>
  <si>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</si>
  <si>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</si>
  <si>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</si>
  <si>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</si>
  <si>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</si>
  <si>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</si>
  <si>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</si>
  <si>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</si>
  <si>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</si>
  <si>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</si>
  <si>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</si>
  <si>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</si>
  <si>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</si>
  <si>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</si>
  <si>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</si>
  <si>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</si>
  <si>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</si>
  <si>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</si>
  <si>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</si>
  <si>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</si>
  <si>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</si>
  <si>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</si>
  <si>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</si>
  <si>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</si>
  <si>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</si>
  <si>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</si>
  <si>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</si>
  <si>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</si>
  <si>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</si>
  <si>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</si>
  <si>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</si>
  <si>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</si>
  <si>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</si>
  <si>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</si>
  <si>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</si>
  <si>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</si>
  <si>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</si>
  <si>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</si>
  <si>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</si>
  <si>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</si>
  <si>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</si>
  <si>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</si>
  <si>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</si>
  <si>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</si>
  <si>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</si>
  <si>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</si>
  <si>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</si>
  <si>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</si>
  <si>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</si>
  <si>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</si>
  <si>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</si>
  <si>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</si>
  <si>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</si>
  <si>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</si>
  <si>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</si>
  <si>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</si>
  <si>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</si>
  <si>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</si>
  <si>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</si>
  <si>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</si>
  <si>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</si>
  <si>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</si>
  <si>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</si>
  <si>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</si>
  <si>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</si>
  <si>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</si>
  <si>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</si>
  <si>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</si>
  <si>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</si>
  <si>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</si>
  <si>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</si>
  <si>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</si>
  <si>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</si>
  <si>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</si>
  <si>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</si>
  <si>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</si>
  <si>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</si>
  <si>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</si>
  <si>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</si>
  <si>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</si>
  <si>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</si>
  <si>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</si>
  <si>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</si>
  <si>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</si>
  <si>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</si>
  <si>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</si>
  <si>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</si>
  <si>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</si>
  <si>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</si>
  <si>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</si>
  <si>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</si>
  <si>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</si>
  <si>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</si>
  <si>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</si>
  <si>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</si>
  <si>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</si>
  <si>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</si>
  <si>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</si>
  <si>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</si>
  <si>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</si>
  <si>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</si>
  <si>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</si>
  <si>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</si>
  <si>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</si>
  <si>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</si>
  <si>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</si>
  <si>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</si>
  <si>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</si>
  <si>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</si>
  <si>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</si>
  <si>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</si>
  <si>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</si>
  <si>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</si>
  <si>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</si>
  <si>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</si>
  <si>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</si>
  <si>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</si>
  <si>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</si>
  <si>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</si>
  <si>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</si>
  <si>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</si>
  <si>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</si>
  <si>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</si>
  <si>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</si>
  <si>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</si>
  <si>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</si>
  <si>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</si>
  <si>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</si>
  <si>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</si>
  <si>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</si>
  <si>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</si>
  <si>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</si>
  <si>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</si>
  <si>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</si>
  <si>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</si>
  <si>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</si>
  <si>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</si>
  <si>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</si>
  <si>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</si>
  <si>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</si>
  <si>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</si>
  <si>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</si>
  <si>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</si>
  <si>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</si>
  <si>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</si>
  <si>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</si>
  <si>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</si>
  <si>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</si>
  <si>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</si>
  <si>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</si>
  <si>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</si>
  <si>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</si>
  <si>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</si>
  <si>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</si>
  <si>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</si>
  <si>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</si>
  <si>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</si>
  <si>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</si>
  <si>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</si>
  <si>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</si>
  <si>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</si>
  <si>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</si>
  <si>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</si>
  <si>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</si>
  <si>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</si>
  <si>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</si>
  <si>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</si>
  <si>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</si>
  <si>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</si>
  <si>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</si>
  <si>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</si>
  <si>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</si>
  <si>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</si>
  <si>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</si>
  <si>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</si>
  <si>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</si>
  <si>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</si>
  <si>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</si>
  <si>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</si>
  <si>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</si>
  <si>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</si>
  <si>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</si>
  <si>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</si>
  <si>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</si>
  <si>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</si>
  <si>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</si>
  <si>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</si>
  <si>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</si>
  <si>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</si>
  <si>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</si>
  <si>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</si>
  <si>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</si>
  <si>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</si>
  <si>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</si>
  <si>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</si>
  <si>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</si>
  <si>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</si>
  <si>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</si>
  <si>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</si>
  <si>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</si>
  <si>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</si>
  <si>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</si>
  <si>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</si>
  <si>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</si>
  <si>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</si>
  <si>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</si>
  <si>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</si>
  <si>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</si>
  <si>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</si>
  <si>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</si>
  <si>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</si>
  <si>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</si>
  <si>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</si>
  <si>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</si>
  <si>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</si>
  <si>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</si>
  <si>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</si>
  <si>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</si>
  <si>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</si>
  <si>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</si>
  <si>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</si>
  <si>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</si>
  <si>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</si>
  <si>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</si>
  <si>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</si>
  <si>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</si>
  <si>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</si>
  <si>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</si>
  <si>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</si>
  <si>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</si>
  <si>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</si>
  <si>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</si>
  <si>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</si>
  <si>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</si>
  <si>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</si>
  <si>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</si>
  <si>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</si>
  <si>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</si>
  <si>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</si>
  <si>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</si>
  <si>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</si>
  <si>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</si>
  <si>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</si>
  <si>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</si>
  <si>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</si>
  <si>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</si>
  <si>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</si>
  <si>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</si>
  <si>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</si>
  <si>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</si>
  <si>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</si>
  <si>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</si>
  <si>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</si>
  <si>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</si>
  <si>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</si>
  <si>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</si>
  <si>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</si>
  <si>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</si>
  <si>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</si>
  <si>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</si>
  <si>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</si>
  <si>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</si>
  <si>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</si>
  <si>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</si>
  <si>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</si>
  <si>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</si>
  <si>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</si>
  <si>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</si>
  <si>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</si>
  <si>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</si>
  <si>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</si>
  <si>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</si>
  <si>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</si>
  <si>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</si>
  <si>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</si>
  <si>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</si>
  <si>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</si>
  <si>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</si>
  <si>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</si>
  <si>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</si>
  <si>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</si>
  <si>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</si>
  <si>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</si>
  <si>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</si>
  <si>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</si>
  <si>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</si>
  <si>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</si>
  <si>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</si>
  <si>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</si>
  <si>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</si>
  <si>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</si>
  <si>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</si>
  <si>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</si>
  <si>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</si>
  <si>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</si>
  <si>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</si>
  <si>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</si>
  <si>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</si>
  <si>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</si>
  <si>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</si>
  <si>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</si>
  <si>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</si>
  <si>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</si>
  <si>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</si>
  <si>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</si>
  <si>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</si>
  <si>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</si>
  <si>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</si>
  <si>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</si>
  <si>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</si>
  <si>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</si>
  <si>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</si>
  <si>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</si>
  <si>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</si>
  <si>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</si>
  <si>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</si>
  <si>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</si>
  <si>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</si>
  <si>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</si>
  <si>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</si>
  <si>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</si>
  <si>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</si>
  <si>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</si>
  <si>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</si>
  <si>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</si>
  <si>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</si>
  <si>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</si>
  <si>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</si>
  <si>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</si>
  <si>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</si>
  <si>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</si>
  <si>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</si>
  <si>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</si>
  <si>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</si>
  <si>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</si>
  <si>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</si>
  <si>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</si>
  <si>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</si>
  <si>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</si>
  <si>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</si>
  <si>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</si>
  <si>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</si>
  <si>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</si>
  <si>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</si>
  <si>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</si>
  <si>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</si>
  <si>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</si>
  <si>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</si>
  <si>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</si>
  <si>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</si>
  <si>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</si>
  <si>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</si>
  <si>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</si>
  <si>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</si>
  <si>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</si>
  <si>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</si>
  <si>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</si>
  <si>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</si>
  <si>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</si>
  <si>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</si>
  <si>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</si>
  <si>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</si>
  <si>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</si>
  <si>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</si>
  <si>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</si>
  <si>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</si>
  <si>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</si>
  <si>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</si>
  <si>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</si>
  <si>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</si>
  <si>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</si>
  <si>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</si>
  <si>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</si>
  <si>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</si>
  <si>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</si>
  <si>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</si>
  <si>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</si>
  <si>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</si>
  <si>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</si>
  <si>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</si>
  <si>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</si>
  <si>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</si>
  <si>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</si>
  <si>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</si>
  <si>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</si>
  <si>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</si>
  <si>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</si>
  <si>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</si>
  <si>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</si>
  <si>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</si>
  <si>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</si>
  <si>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</si>
  <si>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</si>
  <si>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</si>
  <si>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</si>
  <si>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</si>
  <si>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</si>
  <si>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</si>
  <si>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</si>
  <si>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</si>
  <si>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</si>
  <si>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</si>
  <si>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</si>
  <si>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</si>
  <si>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</si>
  <si>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</si>
  <si>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</si>
  <si>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</si>
  <si>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</si>
  <si>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</si>
  <si>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</si>
  <si>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</si>
  <si>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</si>
  <si>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</si>
  <si>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</si>
  <si>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</si>
  <si>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</si>
  <si>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</si>
  <si>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</si>
  <si>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</si>
  <si>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</si>
  <si>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</si>
  <si>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</si>
  <si>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</si>
  <si>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</si>
  <si>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</si>
  <si>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</si>
  <si>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</si>
  <si>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</si>
  <si>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</si>
  <si>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</si>
  <si>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</si>
  <si>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</si>
  <si>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</si>
  <si>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</si>
  <si>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</si>
  <si>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</si>
  <si>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</si>
  <si>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</si>
  <si>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</si>
  <si>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</si>
  <si>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</si>
  <si>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</si>
  <si>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</si>
  <si>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</si>
  <si>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</si>
  <si>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</si>
  <si>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</si>
  <si>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</si>
  <si>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</si>
  <si>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</si>
  <si>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</si>
  <si>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</si>
  <si>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</si>
  <si>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</si>
  <si>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</si>
  <si>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</si>
  <si>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</si>
  <si>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</si>
  <si>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</si>
  <si>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</si>
  <si>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</si>
  <si>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</si>
  <si>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</si>
  <si>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</si>
  <si>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</si>
  <si>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</si>
  <si>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</si>
  <si>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</si>
  <si>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</si>
  <si>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</si>
  <si>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</si>
  <si>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</si>
  <si>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</si>
  <si>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</si>
  <si>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</si>
  <si>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</si>
  <si>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</si>
  <si>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</si>
  <si>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</si>
  <si>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</si>
  <si>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</si>
  <si>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</si>
  <si>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</si>
  <si>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</si>
  <si>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</si>
  <si>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</si>
  <si>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</si>
  <si>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</si>
  <si>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</si>
  <si>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</si>
  <si>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</si>
  <si>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</si>
  <si>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</si>
  <si>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</si>
  <si>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</si>
  <si>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</si>
  <si>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</si>
  <si>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</si>
  <si>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</si>
  <si>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</si>
  <si>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</si>
  <si>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</si>
  <si>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</si>
  <si>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</si>
  <si>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</si>
  <si>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</si>
  <si>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</si>
  <si>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</si>
  <si>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</si>
  <si>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</si>
  <si>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</si>
  <si>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</si>
  <si>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</si>
  <si>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</si>
  <si>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</si>
  <si>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</si>
  <si>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</si>
  <si>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</si>
  <si>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</si>
  <si>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</si>
  <si>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</si>
  <si>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</si>
  <si>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</si>
  <si>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</si>
  <si>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</si>
  <si>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</si>
  <si>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</si>
  <si>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</si>
  <si>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</si>
  <si>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</si>
  <si>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</si>
  <si>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</si>
  <si>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</si>
  <si>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</si>
  <si>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</si>
  <si>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</si>
  <si>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</si>
  <si>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</si>
  <si>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</si>
  <si>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</si>
  <si>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</si>
  <si>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</si>
  <si>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</si>
  <si>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</si>
  <si>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</si>
  <si>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</si>
  <si>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</si>
  <si>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</si>
  <si>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</si>
  <si>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</si>
  <si>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</si>
  <si>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</si>
  <si>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</si>
  <si>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</si>
  <si>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</si>
  <si>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</si>
  <si>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</si>
  <si>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</si>
  <si>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</si>
  <si>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</si>
  <si>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</si>
  <si>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</si>
  <si>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</si>
  <si>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</si>
  <si>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</si>
  <si>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</si>
  <si>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</si>
  <si>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</si>
  <si>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</si>
  <si>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</si>
  <si>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</si>
  <si>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</si>
  <si>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</si>
  <si>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</si>
  <si>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</si>
  <si>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</si>
  <si>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</si>
  <si>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</si>
  <si>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</si>
  <si>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</si>
  <si>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</si>
  <si>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</si>
  <si>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</si>
  <si>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</si>
  <si>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</si>
  <si>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</si>
  <si>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</si>
  <si>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</si>
  <si>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</si>
  <si>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</si>
  <si>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</si>
  <si>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</si>
  <si>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</si>
  <si>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</si>
  <si>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</si>
  <si>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</si>
  <si>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</si>
  <si>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</si>
  <si>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</si>
  <si>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</si>
  <si>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</si>
  <si>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</si>
  <si>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</si>
  <si>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</si>
  <si>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</si>
  <si>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</si>
  <si>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</si>
  <si>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</si>
  <si>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</si>
  <si>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</si>
  <si>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</si>
  <si>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</si>
  <si>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</si>
  <si>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</si>
  <si>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</si>
  <si>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</si>
  <si>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</si>
  <si>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</si>
  <si>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</si>
  <si>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</si>
  <si>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</si>
  <si>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</si>
  <si>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</si>
  <si>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</si>
  <si>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</si>
  <si>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</si>
  <si>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</si>
  <si>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</si>
  <si>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</si>
  <si>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</si>
  <si>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</si>
  <si>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</si>
  <si>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</si>
  <si>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</si>
  <si>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</si>
  <si>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</si>
  <si>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</si>
  <si>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</si>
  <si>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</si>
  <si>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</si>
  <si>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</si>
  <si>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</si>
  <si>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</si>
  <si>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</si>
  <si>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</si>
  <si>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</si>
  <si>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</si>
  <si>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</si>
  <si>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</si>
  <si>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</si>
  <si>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</si>
  <si>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</si>
  <si>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</si>
  <si>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</si>
  <si>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</si>
  <si>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</si>
  <si>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</si>
  <si>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</si>
  <si>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</si>
  <si>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</si>
  <si>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</si>
  <si>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</si>
  <si>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</si>
  <si>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</si>
  <si>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</si>
  <si>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</si>
  <si>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</si>
  <si>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</si>
  <si>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</si>
  <si>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</si>
  <si>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</si>
  <si>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</si>
  <si>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</si>
  <si>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</si>
  <si>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</si>
  <si>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</si>
  <si>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</si>
  <si>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</si>
  <si>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</si>
  <si>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</si>
  <si>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</si>
  <si>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</si>
  <si>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</si>
  <si>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</si>
  <si>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</si>
  <si>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</si>
  <si>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</si>
  <si>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</si>
  <si>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</si>
  <si>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</si>
  <si>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</si>
  <si>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</si>
  <si>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</si>
  <si>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</si>
  <si>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</si>
  <si>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</si>
  <si>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</si>
  <si>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</si>
  <si>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</si>
  <si>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</si>
  <si>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</si>
  <si>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</si>
  <si>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</si>
  <si>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</si>
  <si>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</si>
  <si>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</si>
  <si>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</si>
  <si>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</si>
  <si>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</si>
  <si>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</si>
  <si>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</si>
  <si>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</si>
  <si>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</si>
  <si>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</si>
  <si>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</si>
  <si>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</si>
  <si>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</si>
  <si>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</si>
  <si>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</si>
  <si>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</si>
  <si>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</si>
  <si>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</si>
  <si>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</si>
  <si>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</si>
  <si>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</si>
  <si>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</si>
  <si>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</si>
  <si>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</si>
  <si>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</si>
  <si>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</si>
  <si>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</si>
  <si>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</si>
  <si>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</si>
  <si>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</si>
  <si>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</si>
  <si>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</si>
  <si>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</si>
  <si>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</si>
  <si>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</si>
  <si>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</si>
  <si>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</si>
  <si>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</si>
  <si>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</si>
  <si>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</si>
  <si>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</si>
  <si>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</si>
  <si>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</si>
  <si>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</si>
  <si>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</si>
  <si>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</si>
  <si>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</si>
  <si>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</si>
  <si>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</si>
  <si>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</si>
  <si>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</si>
  <si>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</si>
  <si>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</si>
  <si>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</si>
  <si>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</si>
  <si>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</si>
  <si>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</si>
  <si>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</si>
  <si>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</si>
  <si>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</si>
  <si>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</si>
  <si>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</si>
  <si>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</si>
  <si>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</si>
  <si>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</si>
  <si>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</si>
  <si>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</si>
  <si>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</si>
  <si>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</si>
  <si>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</si>
  <si>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</si>
  <si>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</si>
  <si>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</si>
  <si>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</si>
  <si>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</si>
  <si>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</si>
  <si>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</si>
  <si>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</si>
  <si>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</si>
  <si>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</si>
  <si>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</si>
  <si>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</si>
  <si>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</si>
  <si>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</si>
  <si>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</si>
  <si>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</si>
  <si>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</si>
  <si>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</si>
  <si>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</si>
  <si>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</si>
  <si>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</si>
  <si>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</si>
  <si>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</si>
  <si>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</si>
  <si>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</si>
  <si>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</si>
  <si>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</si>
  <si>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</si>
  <si>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</si>
  <si>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</si>
  <si>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</si>
  <si>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</si>
  <si>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</si>
  <si>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</si>
  <si>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</si>
  <si>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</si>
  <si>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</si>
  <si>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</si>
  <si>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</si>
  <si>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</si>
  <si>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</si>
  <si>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</si>
  <si>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</si>
  <si>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</si>
  <si>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</si>
  <si>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</si>
  <si>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</si>
  <si>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</si>
  <si>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</si>
  <si>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</si>
  <si>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</si>
  <si>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</si>
  <si>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</si>
  <si>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</si>
  <si>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</si>
  <si>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</si>
  <si>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</si>
  <si>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</si>
  <si>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</si>
  <si>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</si>
  <si>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</si>
  <si>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</si>
  <si>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</si>
  <si>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</si>
  <si>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</si>
  <si>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</si>
  <si>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</si>
  <si>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</si>
  <si>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</si>
  <si>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</si>
  <si>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</si>
  <si>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</si>
  <si>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</si>
  <si>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</si>
  <si>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</si>
  <si>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</si>
  <si>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</si>
  <si>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</si>
  <si>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</si>
  <si>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</si>
  <si>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</si>
  <si>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</si>
  <si>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</si>
  <si>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</si>
  <si>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</si>
  <si>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</si>
  <si>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</si>
  <si>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</si>
  <si>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</si>
  <si>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</si>
  <si>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</si>
  <si>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</si>
  <si>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</si>
  <si>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</si>
  <si>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</si>
  <si>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</si>
  <si>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</si>
  <si>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</si>
  <si>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</si>
  <si>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</si>
  <si>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</si>
  <si>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</si>
  <si>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</si>
  <si>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</si>
  <si>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</si>
  <si>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</si>
  <si>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</si>
  <si>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</si>
  <si>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</si>
  <si>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</si>
  <si>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</si>
  <si>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</si>
  <si>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</si>
  <si>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</si>
  <si>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</si>
  <si>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</si>
  <si>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</si>
  <si>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</si>
  <si>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</si>
  <si>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</si>
  <si>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</si>
  <si>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</si>
  <si>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</si>
  <si>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</si>
  <si>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</si>
  <si>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</si>
  <si>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</si>
  <si>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</si>
  <si>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</si>
  <si>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</si>
  <si>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</si>
  <si>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</si>
  <si>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</si>
  <si>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</si>
  <si>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</si>
  <si>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</si>
  <si>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</si>
  <si>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</si>
  <si>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</si>
  <si>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</si>
  <si>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</si>
  <si>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</si>
  <si>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</si>
  <si>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</si>
  <si>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</si>
  <si>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</si>
  <si>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</si>
  <si>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</si>
  <si>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</si>
  <si>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</si>
  <si>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</si>
  <si>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</si>
  <si>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</si>
  <si>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</si>
  <si>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</si>
  <si>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</si>
  <si>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</si>
  <si>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</si>
  <si>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</si>
  <si>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</si>
  <si>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</si>
  <si>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</si>
  <si>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</si>
  <si>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</si>
  <si>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</si>
  <si>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</si>
  <si>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</si>
  <si>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</si>
  <si>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</si>
  <si>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</si>
  <si>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</si>
  <si>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</si>
  <si>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</si>
  <si>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</si>
  <si>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</si>
  <si>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</si>
  <si>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</si>
  <si>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</si>
  <si>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</si>
  <si>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</si>
  <si>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</si>
  <si>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</si>
  <si>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</si>
  <si>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</si>
  <si>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</si>
  <si>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</si>
  <si>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</si>
  <si>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</si>
  <si>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</si>
  <si>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</si>
  <si>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</si>
  <si>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</si>
  <si>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</si>
  <si>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</si>
  <si>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</si>
  <si>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</si>
  <si>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</si>
  <si>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</si>
  <si>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</si>
  <si>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</si>
  <si>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</si>
  <si>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</si>
  <si>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</si>
  <si>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</si>
  <si>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</si>
  <si>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</si>
  <si>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</si>
  <si>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</si>
  <si>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</si>
  <si>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</si>
  <si>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</si>
  <si>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</si>
  <si>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</si>
  <si>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</si>
  <si>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</si>
  <si>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</si>
  <si>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</si>
  <si>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</si>
  <si>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</si>
  <si>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</si>
  <si>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</si>
  <si>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</si>
  <si>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</si>
  <si>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</si>
  <si>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</si>
  <si>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</si>
  <si>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</si>
  <si>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</si>
  <si>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</si>
  <si>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</si>
  <si>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</si>
  <si>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</si>
  <si>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</si>
  <si>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</si>
  <si>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</si>
  <si>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</si>
  <si>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</si>
  <si>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</si>
  <si>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</si>
  <si>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</si>
  <si>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</si>
  <si>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</si>
  <si>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</si>
  <si>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</si>
  <si>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</si>
  <si>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</si>
  <si>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</si>
  <si>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</si>
  <si>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</si>
  <si>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</si>
  <si>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</si>
  <si>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</si>
  <si>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</si>
  <si>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</si>
  <si>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</si>
  <si>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</si>
  <si>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</si>
  <si>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</si>
  <si>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</si>
  <si>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</si>
  <si>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</si>
  <si>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</si>
  <si>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</si>
  <si>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</si>
  <si>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</si>
  <si>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</si>
  <si>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</si>
  <si>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</si>
  <si>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</si>
  <si>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</si>
  <si>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</si>
  <si>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</si>
  <si>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</si>
  <si>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</si>
  <si>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</si>
  <si>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</si>
  <si>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</si>
  <si>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</si>
  <si>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</si>
  <si>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</si>
  <si>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</si>
  <si>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</si>
  <si>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</si>
  <si>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</si>
  <si>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</si>
  <si>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</si>
  <si>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</si>
  <si>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</si>
  <si>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</si>
  <si>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</si>
  <si>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</si>
  <si>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</si>
  <si>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</si>
  <si>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</si>
  <si>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</si>
  <si>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</si>
  <si>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</si>
  <si>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</si>
  <si>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</si>
  <si>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</si>
  <si>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</si>
  <si>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</si>
  <si>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</si>
  <si>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</si>
  <si>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</si>
  <si>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</si>
  <si>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</si>
  <si>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</si>
  <si>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</si>
  <si>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</si>
  <si>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</si>
  <si>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</si>
  <si>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</si>
  <si>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</si>
  <si>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</si>
  <si>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</si>
  <si>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</si>
  <si>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</si>
  <si>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</si>
  <si>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</si>
  <si>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</si>
  <si>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</si>
  <si>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</si>
  <si>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</si>
  <si>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</si>
  <si>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</si>
  <si>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</si>
  <si>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</si>
  <si>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</si>
  <si>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</si>
  <si>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</si>
  <si>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</si>
  <si>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</si>
  <si>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</si>
  <si>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</si>
  <si>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</si>
  <si>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</si>
  <si>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</si>
  <si>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</si>
  <si>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</si>
  <si>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</si>
  <si>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</si>
  <si>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</si>
  <si>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</si>
  <si>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</si>
  <si>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</si>
  <si>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</si>
  <si>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</si>
  <si>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</si>
  <si>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</si>
  <si>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</si>
  <si>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</si>
  <si>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</si>
  <si>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</si>
  <si>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</si>
  <si>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</si>
  <si>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</si>
  <si>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</si>
  <si>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</si>
  <si>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</si>
  <si>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</si>
  <si>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</si>
  <si>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</si>
  <si>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</si>
  <si>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</si>
  <si>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</si>
  <si>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</si>
  <si>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</si>
  <si>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</si>
  <si>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</si>
  <si>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</si>
  <si>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</si>
  <si>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</si>
  <si>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</si>
  <si>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</si>
  <si>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</si>
  <si>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</si>
  <si>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</si>
  <si>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</si>
  <si>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</si>
  <si>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</si>
  <si>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</si>
  <si>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</si>
  <si>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</si>
  <si>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</si>
  <si>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</si>
  <si>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</si>
  <si>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</si>
  <si>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</si>
  <si>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</si>
  <si>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</si>
  <si>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</si>
  <si>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</si>
  <si>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</si>
  <si>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</si>
  <si>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</si>
  <si>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</si>
  <si>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</si>
  <si>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</si>
  <si>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</si>
  <si>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</si>
  <si>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</si>
  <si>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</si>
  <si>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</si>
  <si>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</si>
  <si>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</si>
  <si>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</si>
  <si>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</si>
  <si>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</si>
  <si>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</si>
  <si>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</si>
  <si>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</si>
  <si>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</si>
  <si>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</si>
  <si>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</si>
  <si>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</si>
  <si>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</si>
  <si>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</si>
  <si>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</si>
  <si>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</si>
  <si>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</si>
  <si>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</si>
  <si>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</si>
  <si>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</si>
  <si>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</si>
  <si>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</si>
  <si>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</si>
  <si>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</si>
  <si>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</si>
  <si>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</si>
  <si>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</si>
  <si>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</si>
  <si>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</si>
  <si>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</si>
  <si>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</si>
  <si>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</si>
  <si>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</si>
  <si>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</si>
  <si>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</si>
  <si>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</si>
  <si>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</si>
  <si>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</si>
  <si>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</si>
  <si>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</si>
  <si>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</si>
  <si>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</si>
  <si>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</si>
  <si>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</si>
  <si>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</si>
  <si>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</si>
  <si>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</si>
  <si>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</si>
  <si>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</si>
  <si>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</si>
  <si>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</si>
  <si>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</si>
  <si>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</si>
  <si>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</si>
  <si>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</si>
  <si>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</si>
  <si>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</si>
  <si>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</si>
  <si>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</si>
  <si>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</si>
  <si>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</si>
  <si>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</si>
  <si>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</si>
  <si>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</si>
  <si>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</si>
  <si>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</si>
  <si>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</si>
  <si>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</si>
  <si>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</si>
  <si>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</si>
  <si>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</si>
  <si>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</si>
  <si>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</si>
  <si>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</si>
  <si>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</si>
  <si>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</si>
  <si>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</si>
  <si>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</si>
  <si>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</si>
  <si>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</si>
  <si>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</si>
  <si>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</si>
  <si>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</si>
  <si>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</si>
  <si>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</si>
  <si>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</si>
  <si>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</si>
  <si>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</si>
  <si>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</si>
  <si>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</si>
  <si>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</si>
  <si>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</si>
  <si>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</si>
  <si>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</si>
  <si>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</si>
  <si>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</si>
  <si>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</si>
  <si>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</si>
  <si>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</si>
  <si>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</si>
  <si>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</si>
  <si>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</si>
  <si>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</si>
  <si>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</si>
  <si>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</si>
  <si>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</si>
  <si>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</si>
  <si>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</si>
  <si>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</si>
  <si>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</si>
  <si>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</si>
  <si>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</si>
  <si>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</si>
  <si>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</si>
  <si>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</si>
  <si>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</si>
  <si>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</si>
  <si>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</si>
  <si>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</si>
  <si>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</si>
  <si>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</si>
  <si>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</si>
  <si>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</si>
  <si>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</si>
  <si>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</si>
  <si>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</si>
  <si>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</si>
  <si>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</si>
  <si>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</si>
  <si>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</si>
  <si>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</si>
  <si>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</si>
  <si>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</si>
  <si>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</si>
  <si>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</si>
  <si>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</si>
  <si>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</si>
  <si>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</si>
  <si>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</si>
  <si>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</si>
  <si>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</si>
  <si>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</si>
  <si>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</si>
  <si>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</si>
  <si>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</si>
  <si>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</si>
  <si>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</si>
  <si>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</si>
  <si>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</si>
  <si>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</si>
  <si>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</si>
  <si>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</si>
  <si>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</si>
  <si>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</si>
  <si>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</si>
  <si>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</si>
  <si>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</si>
  <si>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</si>
  <si>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</si>
  <si>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</si>
  <si>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</si>
  <si>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</si>
  <si>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</si>
  <si>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</si>
  <si>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</si>
  <si>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</si>
  <si>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</si>
  <si>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</si>
  <si>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</si>
  <si>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</si>
  <si>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</si>
  <si>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</si>
  <si>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</si>
  <si>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</si>
  <si>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</si>
  <si>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</si>
  <si>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</si>
  <si>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</si>
  <si>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</si>
  <si>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</si>
  <si>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</si>
  <si>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</si>
  <si>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</si>
  <si>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</si>
  <si>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</si>
  <si>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</si>
  <si>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</si>
  <si>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</si>
  <si>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</si>
  <si>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</si>
  <si>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</si>
  <si>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</si>
  <si>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</si>
  <si>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</si>
  <si>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</si>
  <si>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</si>
  <si>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</si>
  <si>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</si>
  <si>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</si>
  <si>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</si>
  <si>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</si>
  <si>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</si>
  <si>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</si>
  <si>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</si>
  <si>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</si>
  <si>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</si>
  <si>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</si>
  <si>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</si>
  <si>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</si>
  <si>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</si>
  <si>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</si>
  <si>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</si>
  <si>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</si>
  <si>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</si>
  <si>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</si>
  <si>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</si>
  <si>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</si>
  <si>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</si>
  <si>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</si>
  <si>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</si>
  <si>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</si>
  <si>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</si>
  <si>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</si>
  <si>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</si>
  <si>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</si>
  <si>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</si>
  <si>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</si>
  <si>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</si>
  <si>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</si>
  <si>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</si>
  <si>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</si>
  <si>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</si>
  <si>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</si>
  <si>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</si>
  <si>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</si>
  <si>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</si>
  <si>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</si>
  <si>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</si>
  <si>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</si>
  <si>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</si>
  <si>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</si>
  <si>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</si>
  <si>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</si>
  <si>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</si>
  <si>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</si>
  <si>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</si>
  <si>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</si>
  <si>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</si>
  <si>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</si>
  <si>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</si>
  <si>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</si>
  <si>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</si>
  <si>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</si>
  <si>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</si>
  <si>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</si>
  <si>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</si>
  <si>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</si>
  <si>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</si>
  <si>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</si>
  <si>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</si>
  <si>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</si>
  <si>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</si>
  <si>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</si>
  <si>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</si>
  <si>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</si>
  <si>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</si>
  <si>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</si>
  <si>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</si>
  <si>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</si>
  <si>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</si>
  <si>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</si>
  <si>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</si>
  <si>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</si>
  <si>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</si>
  <si>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</si>
  <si>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</si>
  <si>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</si>
  <si>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</si>
  <si>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</si>
  <si>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</si>
  <si>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</si>
  <si>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</si>
  <si>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</si>
  <si>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</si>
  <si>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</si>
  <si>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</si>
  <si>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</si>
  <si>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</si>
  <si>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</si>
  <si>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</si>
  <si>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</si>
  <si>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</si>
  <si>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</si>
  <si>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</si>
  <si>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</si>
  <si>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</si>
  <si>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</si>
  <si>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</si>
  <si>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</si>
  <si>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</si>
  <si>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</si>
  <si>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</si>
  <si>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</si>
  <si>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</si>
  <si>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</si>
  <si>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</si>
  <si>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</si>
  <si>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</si>
  <si>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</si>
  <si>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</si>
  <si>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</si>
  <si>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</si>
  <si>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</si>
  <si>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</si>
  <si>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</si>
  <si>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</si>
  <si>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</si>
  <si>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</si>
  <si>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</si>
  <si>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</si>
  <si>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</si>
  <si>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</si>
  <si>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</si>
  <si>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</si>
  <si>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</si>
  <si>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</si>
  <si>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</si>
  <si>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</si>
  <si>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</si>
  <si>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</si>
  <si>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</si>
  <si>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</si>
  <si>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</si>
  <si>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</si>
  <si>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</si>
  <si>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</si>
  <si>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</si>
  <si>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</si>
  <si>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</si>
  <si>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</si>
  <si>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</si>
  <si>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</si>
  <si>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</si>
  <si>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</si>
  <si>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</si>
  <si>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</si>
  <si>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</si>
  <si>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</si>
  <si>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</si>
  <si>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</si>
  <si>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</si>
  <si>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</si>
  <si>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</si>
  <si>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</si>
  <si>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</si>
  <si>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</si>
  <si>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</si>
  <si>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</si>
  <si>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</si>
  <si>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</si>
  <si>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</si>
  <si>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</si>
  <si>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</si>
  <si>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</si>
  <si>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</si>
  <si>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</si>
  <si>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</si>
  <si>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</si>
  <si>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</si>
  <si>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</si>
  <si>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</si>
  <si>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</si>
  <si>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</si>
  <si>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</si>
  <si>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</si>
  <si>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</si>
  <si>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</si>
  <si>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</si>
  <si>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</si>
  <si>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</si>
  <si>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</si>
  <si>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</si>
  <si>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</si>
  <si>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</si>
  <si>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</si>
  <si>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</si>
  <si>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</si>
  <si>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</si>
  <si>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</si>
  <si>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</si>
  <si>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</si>
  <si>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</si>
  <si>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</si>
  <si>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</si>
  <si>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</si>
  <si>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</si>
  <si>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</si>
  <si>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</si>
  <si>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</si>
  <si>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</si>
  <si>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</si>
  <si>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</si>
  <si>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</si>
  <si>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</si>
  <si>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</si>
  <si>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</si>
  <si>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</si>
  <si>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</si>
  <si>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</si>
  <si>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</si>
  <si>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</si>
  <si>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</si>
  <si>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</si>
  <si>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</si>
  <si>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</si>
  <si>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</si>
  <si>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</si>
  <si>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</si>
  <si>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</si>
  <si>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</si>
  <si>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</si>
  <si>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</si>
  <si>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</si>
  <si>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</si>
  <si>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</si>
  <si>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</si>
  <si>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</si>
  <si>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</si>
  <si>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</si>
  <si>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</si>
  <si>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</si>
  <si>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</si>
  <si>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</si>
  <si>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</si>
  <si>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</si>
  <si>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</si>
  <si>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</si>
  <si>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</si>
  <si>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</si>
  <si>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</si>
  <si>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</si>
  <si>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</si>
  <si>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</si>
  <si>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</si>
  <si>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</si>
  <si>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</si>
  <si>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</si>
  <si>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</si>
  <si>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</si>
  <si>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</si>
  <si>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</si>
  <si>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</si>
  <si>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</si>
  <si>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</si>
  <si>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</si>
  <si>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</si>
  <si>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</si>
  <si>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</si>
  <si>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</si>
  <si>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</si>
  <si>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</si>
  <si>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</si>
  <si>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</si>
  <si>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</si>
  <si>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</si>
  <si>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</si>
  <si>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</si>
  <si>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</si>
  <si>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</si>
  <si>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</si>
  <si>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</si>
  <si>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</si>
  <si>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</si>
  <si>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</si>
  <si>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</si>
  <si>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</si>
  <si>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</si>
  <si>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</si>
  <si>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</si>
  <si>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</si>
  <si>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</si>
  <si>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</si>
  <si>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</si>
  <si>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</si>
  <si>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</si>
  <si>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</si>
  <si>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</si>
  <si>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</si>
  <si>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</si>
  <si>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</si>
  <si>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</si>
  <si>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</si>
  <si>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</si>
  <si>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</si>
  <si>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</si>
  <si>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</si>
  <si>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</si>
  <si>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</si>
  <si>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</si>
  <si>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</si>
  <si>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</si>
  <si>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</si>
  <si>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</si>
  <si>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</si>
  <si>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</si>
  <si>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</si>
  <si>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</si>
  <si>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</si>
  <si>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</si>
  <si>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</si>
  <si>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</si>
  <si>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</si>
  <si>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</si>
  <si>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</si>
  <si>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</si>
  <si>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</si>
  <si>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</si>
  <si>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</si>
  <si>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</si>
  <si>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</si>
  <si>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</si>
  <si>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</si>
  <si>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</si>
  <si>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</si>
  <si>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</si>
  <si>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</si>
  <si>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</si>
  <si>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</si>
  <si>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</si>
  <si>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</si>
  <si>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</si>
  <si>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</si>
  <si>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</si>
  <si>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</si>
  <si>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</si>
  <si>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</si>
  <si>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</si>
  <si>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</si>
  <si>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</si>
  <si>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</si>
  <si>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</si>
  <si>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</si>
  <si>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</si>
  <si>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</si>
  <si>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</si>
  <si>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</si>
  <si>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</si>
  <si>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</si>
  <si>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</si>
  <si>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</si>
  <si>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</si>
  <si>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</si>
  <si>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</si>
  <si>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</si>
  <si>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</si>
  <si>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</si>
  <si>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</si>
  <si>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</si>
  <si>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</si>
  <si>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</si>
  <si>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</si>
  <si>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</si>
  <si>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</si>
  <si>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</si>
  <si>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</si>
  <si>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</si>
  <si>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</si>
  <si>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</si>
  <si>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</si>
  <si>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</si>
  <si>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</si>
  <si>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</si>
  <si>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</si>
  <si>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</si>
  <si>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</si>
  <si>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</si>
  <si>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</si>
  <si>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</si>
  <si>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</si>
  <si>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</si>
  <si>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</si>
  <si>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</si>
  <si>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</si>
  <si>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</si>
  <si>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</si>
  <si>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</si>
  <si>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</si>
  <si>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</si>
  <si>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</si>
  <si>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</si>
  <si>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</si>
  <si>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</si>
  <si>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</si>
  <si>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</si>
  <si>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</si>
  <si>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</si>
  <si>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</si>
  <si>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</si>
  <si>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</si>
  <si>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</si>
  <si>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</si>
  <si>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</si>
  <si>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</si>
  <si>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</si>
  <si>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</si>
  <si>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</si>
  <si>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</si>
  <si>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</si>
  <si>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</si>
  <si>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</si>
  <si>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</si>
  <si>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</si>
  <si>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</si>
  <si>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</si>
  <si>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</si>
  <si>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</si>
  <si>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</si>
  <si>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</si>
  <si>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</si>
  <si>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</si>
  <si>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</si>
  <si>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</si>
  <si>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</si>
  <si>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</si>
  <si>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</si>
  <si>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</si>
  <si>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</si>
  <si>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</si>
  <si>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</si>
  <si>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</si>
  <si>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</si>
  <si>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</si>
  <si>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</si>
  <si>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</si>
  <si>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</si>
  <si>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</si>
  <si>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</si>
  <si>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</si>
  <si>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</si>
  <si>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</si>
  <si>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</si>
  <si>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</si>
  <si>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</si>
  <si>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</si>
  <si>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</si>
  <si>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</si>
  <si>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</si>
  <si>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</si>
  <si>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</si>
  <si>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</si>
  <si>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</si>
  <si>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</si>
  <si>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</si>
  <si>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</si>
  <si>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</si>
  <si>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</si>
  <si>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</si>
  <si>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</si>
  <si>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</si>
  <si>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</si>
  <si>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</si>
  <si>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</si>
  <si>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</si>
  <si>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</si>
  <si>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</si>
  <si>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</si>
  <si>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</si>
  <si>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</si>
  <si>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</si>
  <si>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</si>
  <si>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</si>
  <si>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</si>
  <si>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</si>
  <si>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</si>
  <si>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</si>
  <si>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</si>
  <si>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</si>
  <si>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</si>
  <si>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</si>
  <si>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</si>
  <si>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</si>
  <si>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</si>
  <si>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</si>
  <si>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</si>
  <si>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</si>
  <si>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</si>
  <si>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</si>
  <si>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</si>
  <si>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</si>
  <si>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</si>
  <si>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</si>
  <si>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</si>
  <si>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</si>
  <si>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</si>
  <si>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</si>
  <si>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</si>
  <si>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</si>
  <si>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</si>
  <si>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</si>
  <si>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</si>
  <si>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</si>
  <si>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</si>
  <si>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</si>
  <si>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</si>
  <si>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</si>
  <si>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</si>
  <si>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</si>
  <si>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</si>
  <si>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</si>
  <si>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</si>
  <si>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</si>
  <si>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</si>
  <si>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</si>
  <si>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</si>
  <si>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</si>
  <si>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</si>
  <si>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</si>
  <si>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</si>
  <si>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</si>
  <si>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</si>
  <si>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</si>
  <si>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</si>
  <si>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</si>
  <si>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</si>
  <si>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</si>
  <si>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</si>
  <si>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</si>
  <si>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</si>
  <si>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</si>
  <si>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</si>
  <si>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</si>
  <si>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</si>
  <si>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</si>
  <si>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</si>
  <si>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</si>
  <si>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</si>
  <si>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</si>
  <si>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</si>
  <si>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</si>
  <si>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</si>
  <si>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</si>
  <si>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</si>
  <si>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</si>
  <si>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</si>
  <si>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</si>
  <si>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</si>
  <si>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</si>
  <si>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</si>
  <si>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</si>
  <si>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</si>
  <si>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</si>
  <si>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</si>
  <si>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</si>
  <si>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</si>
  <si>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</si>
  <si>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</si>
  <si>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</si>
  <si>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</si>
  <si>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</si>
  <si>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</si>
  <si>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</si>
  <si>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</si>
  <si>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</si>
  <si>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</si>
  <si>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</si>
  <si>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</si>
  <si>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</si>
  <si>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</si>
  <si>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</si>
  <si>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</si>
  <si>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</si>
  <si>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</si>
  <si>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</si>
  <si>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</si>
  <si>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</si>
  <si>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</si>
  <si>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</si>
  <si>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</si>
  <si>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</si>
  <si>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</si>
  <si>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</si>
  <si>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</si>
  <si>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</si>
  <si>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</si>
  <si>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</si>
  <si>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</si>
  <si>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</si>
  <si>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</si>
  <si>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</si>
  <si>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</si>
  <si>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</si>
  <si>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</si>
  <si>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</si>
  <si>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</si>
  <si>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</si>
  <si>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</si>
  <si>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</si>
  <si>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</si>
  <si>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</si>
  <si>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</si>
  <si>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</si>
  <si>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</si>
  <si>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</si>
  <si>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</si>
  <si>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</si>
  <si>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</si>
  <si>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</si>
  <si>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</si>
  <si>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</si>
  <si>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</si>
  <si>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</si>
  <si>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</si>
  <si>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</si>
  <si>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</si>
  <si>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</si>
  <si>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</si>
  <si>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</si>
  <si>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</si>
  <si>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</si>
  <si>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</si>
  <si>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</si>
  <si>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</si>
  <si>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</si>
  <si>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</si>
  <si>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</si>
  <si>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</si>
  <si>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</si>
  <si>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</si>
  <si>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</si>
  <si>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</si>
  <si>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</si>
  <si>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</si>
  <si>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</si>
  <si>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</si>
  <si>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</si>
  <si>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</si>
  <si>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</si>
  <si>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</si>
  <si>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</si>
  <si>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</si>
  <si>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</si>
  <si>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</si>
  <si>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</si>
  <si>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</si>
  <si>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</si>
  <si>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</si>
  <si>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</si>
  <si>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</si>
  <si>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</si>
  <si>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</si>
  <si>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</si>
  <si>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</si>
  <si>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</si>
  <si>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</si>
  <si>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</si>
  <si>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</si>
  <si>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</si>
  <si>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</si>
  <si>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</si>
  <si>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</si>
  <si>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</si>
  <si>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</si>
  <si>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</si>
  <si>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</si>
  <si>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</si>
  <si>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</si>
  <si>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</si>
  <si>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</si>
  <si>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</si>
  <si>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</si>
  <si>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</si>
  <si>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</si>
  <si>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</si>
  <si>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</si>
  <si>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</si>
  <si>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</si>
  <si>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</si>
  <si>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</si>
  <si>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</si>
  <si>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</si>
  <si>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</si>
  <si>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</si>
  <si>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</si>
  <si>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</si>
  <si>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</si>
  <si>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</si>
  <si>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</si>
  <si>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</si>
  <si>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</si>
  <si>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</si>
  <si>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</si>
  <si>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</si>
  <si>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</si>
  <si>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</si>
  <si>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</si>
  <si>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</si>
  <si>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</si>
  <si>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</si>
  <si>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</si>
  <si>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</si>
  <si>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</si>
  <si>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</si>
  <si>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</si>
  <si>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</si>
  <si>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</si>
  <si>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</si>
  <si>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</si>
  <si>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</si>
  <si>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</si>
  <si>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</si>
  <si>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</si>
  <si>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</si>
  <si>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</si>
  <si>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</si>
  <si>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</si>
  <si>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</si>
  <si>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</si>
  <si>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</si>
  <si>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</si>
  <si>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</si>
  <si>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</si>
  <si>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</si>
  <si>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</si>
  <si>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</si>
  <si>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</si>
  <si>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</si>
  <si>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</si>
  <si>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</si>
  <si>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</si>
  <si>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</si>
  <si>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</si>
  <si>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</si>
  <si>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</si>
  <si>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</si>
  <si>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</si>
  <si>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</si>
  <si>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</si>
  <si>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</si>
  <si>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</si>
  <si>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</si>
  <si>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</si>
  <si>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</si>
  <si>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</si>
  <si>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</si>
  <si>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</si>
  <si>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</si>
  <si>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</si>
  <si>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</si>
  <si>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</si>
  <si>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</si>
  <si>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</si>
  <si>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</si>
  <si>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</si>
  <si>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</si>
  <si>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</si>
  <si>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</si>
  <si>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</si>
  <si>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</si>
  <si>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</si>
  <si>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</si>
  <si>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</si>
  <si>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</si>
  <si>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</si>
  <si>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</si>
  <si>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</si>
  <si>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</si>
  <si>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</si>
  <si>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</si>
  <si>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</si>
  <si>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</si>
  <si>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</si>
  <si>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</si>
  <si>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</si>
  <si>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</si>
  <si>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</si>
  <si>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</si>
  <si>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</si>
  <si>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</si>
  <si>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</si>
  <si>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</si>
  <si>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</si>
  <si>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</si>
  <si>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</si>
  <si>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</si>
  <si>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</si>
  <si>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</si>
  <si>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</si>
  <si>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</si>
  <si>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</si>
  <si>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</si>
  <si>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</si>
  <si>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</si>
  <si>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</si>
  <si>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</si>
  <si>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</si>
  <si>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</si>
  <si>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</si>
  <si>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</si>
  <si>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</si>
  <si>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</si>
  <si>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</si>
  <si>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</si>
  <si>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</si>
  <si>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</si>
  <si>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</si>
  <si>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</si>
  <si>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</si>
  <si>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</si>
  <si>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</si>
  <si>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</si>
  <si>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</si>
  <si>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</si>
  <si>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</si>
  <si>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</si>
  <si>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</si>
  <si>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</si>
  <si>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</si>
  <si>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</si>
  <si>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</si>
  <si>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</si>
  <si>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</si>
  <si>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</si>
  <si>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</si>
  <si>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</si>
  <si>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</si>
  <si>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</si>
  <si>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</si>
  <si>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</si>
  <si>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</si>
  <si>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</si>
  <si>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</si>
  <si>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</si>
  <si>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</si>
  <si>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</si>
  <si>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</si>
  <si>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</si>
  <si>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</si>
  <si>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</si>
  <si>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</si>
  <si>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</si>
  <si>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</si>
  <si>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</si>
  <si>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</si>
  <si>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</si>
  <si>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</si>
  <si>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</si>
  <si>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</si>
  <si>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</si>
  <si>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</si>
  <si>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</si>
  <si>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</si>
  <si>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</si>
  <si>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</si>
  <si>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</si>
  <si>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</si>
  <si>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</si>
  <si>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</si>
  <si>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</si>
  <si>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</si>
  <si>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</si>
  <si>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</si>
  <si>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</si>
  <si>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</si>
  <si>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</si>
  <si>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</si>
  <si>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</si>
  <si>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</si>
  <si>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</si>
  <si>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</si>
  <si>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</si>
  <si>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</si>
  <si>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</si>
  <si>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</si>
  <si>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</si>
  <si>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</si>
  <si>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</si>
  <si>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</si>
  <si>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</si>
  <si>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</si>
  <si>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</si>
  <si>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</si>
  <si>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</si>
  <si>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</si>
  <si>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</si>
  <si>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</si>
  <si>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</si>
  <si>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</si>
  <si>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</si>
  <si>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</si>
  <si>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</si>
  <si>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</si>
  <si>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</si>
  <si>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</si>
  <si>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</si>
  <si>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</si>
  <si>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</si>
  <si>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</si>
  <si>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</si>
  <si>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</si>
  <si>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</si>
  <si>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</si>
  <si>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</si>
  <si>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</si>
  <si>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</si>
  <si>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</si>
  <si>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</si>
  <si>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</si>
  <si>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</si>
  <si>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</si>
  <si>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</si>
  <si>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</si>
  <si>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</si>
  <si>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</si>
  <si>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</si>
  <si>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</si>
  <si>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</si>
  <si>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</si>
  <si>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</si>
  <si>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</si>
  <si>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</si>
  <si>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</si>
  <si>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</si>
  <si>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</si>
  <si>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</si>
  <si>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</si>
  <si>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</si>
  <si>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</si>
  <si>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</si>
  <si>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</si>
  <si>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</si>
  <si>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</si>
  <si>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</si>
  <si>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</si>
  <si>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</si>
  <si>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</si>
  <si>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</si>
  <si>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</si>
  <si>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</si>
  <si>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</si>
  <si>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</si>
  <si>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</si>
  <si>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</si>
  <si>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</si>
  <si>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</si>
  <si>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</si>
  <si>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</si>
  <si>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</si>
  <si>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</si>
  <si>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</si>
  <si>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</si>
  <si>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</si>
  <si>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</si>
  <si>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</si>
  <si>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</si>
  <si>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</si>
  <si>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</si>
  <si>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</si>
  <si>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</si>
  <si>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</si>
  <si>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</si>
  <si>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</si>
  <si>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</si>
  <si>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</si>
  <si>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</si>
  <si>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</si>
  <si>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</si>
  <si>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</si>
  <si>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</si>
  <si>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</si>
  <si>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</si>
  <si>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</si>
  <si>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</si>
  <si>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</si>
  <si>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</si>
  <si>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</si>
  <si>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</si>
  <si>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</si>
  <si>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</si>
  <si>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</si>
  <si>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</si>
  <si>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</si>
  <si>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</si>
  <si>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</si>
  <si>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</si>
  <si>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</si>
  <si>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</si>
  <si>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</si>
  <si>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</si>
  <si>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</si>
  <si>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</si>
  <si>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</si>
  <si>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</si>
  <si>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</si>
  <si>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</si>
  <si>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</si>
  <si>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</si>
  <si>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</si>
  <si>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</si>
  <si>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</si>
  <si>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</si>
  <si>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</si>
  <si>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</si>
  <si>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</si>
  <si>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</si>
  <si>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</si>
  <si>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</si>
  <si>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</si>
  <si>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</si>
  <si>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</si>
  <si>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</si>
  <si>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</si>
  <si>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</si>
  <si>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</si>
  <si>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</si>
  <si>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</si>
  <si>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</si>
  <si>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</si>
  <si>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</si>
  <si>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</si>
  <si>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</si>
  <si>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</si>
  <si>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</si>
  <si>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</si>
  <si>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</si>
  <si>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</si>
  <si>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</si>
  <si>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</si>
  <si>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</si>
  <si>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</si>
  <si>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</si>
  <si>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</si>
  <si>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</si>
  <si>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</si>
  <si>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</si>
  <si>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</si>
  <si>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</si>
  <si>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</si>
  <si>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</si>
  <si>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</si>
  <si>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</si>
  <si>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</si>
  <si>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</si>
  <si>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</si>
  <si>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</si>
  <si>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</si>
  <si>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</si>
  <si>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</si>
  <si>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</si>
  <si>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</si>
  <si>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</si>
  <si>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</si>
  <si>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</si>
  <si>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</si>
  <si>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</si>
  <si>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</si>
  <si>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</si>
  <si>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</si>
  <si>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</si>
  <si>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</si>
  <si>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</si>
  <si>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</si>
  <si>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</si>
  <si>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</si>
  <si>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</si>
  <si>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</si>
  <si>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</si>
  <si>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</si>
  <si>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</si>
  <si>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</si>
  <si>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</si>
  <si>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</si>
  <si>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</si>
  <si>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</si>
  <si>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</si>
  <si>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</si>
  <si>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</si>
  <si>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</si>
  <si>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</si>
  <si>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</si>
  <si>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</si>
  <si>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</si>
  <si>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</si>
  <si>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</si>
  <si>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</si>
  <si>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</si>
  <si>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</si>
  <si>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</si>
  <si>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</si>
  <si>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</si>
  <si>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</si>
  <si>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</si>
  <si>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</si>
  <si>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</si>
  <si>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</si>
  <si>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</si>
  <si>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</si>
  <si>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</si>
  <si>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</si>
  <si>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</si>
  <si>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</si>
  <si>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</si>
  <si>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</si>
  <si>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</si>
  <si>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</si>
  <si>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</si>
  <si>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</si>
  <si>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</si>
  <si>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</si>
  <si>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</si>
  <si>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</si>
  <si>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</si>
  <si>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</si>
  <si>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</si>
  <si>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</si>
  <si>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</si>
  <si>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</si>
  <si>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</si>
  <si>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</si>
  <si>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</si>
  <si>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</si>
  <si>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</si>
  <si>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</si>
  <si>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</si>
  <si>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</si>
  <si>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</si>
  <si>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</si>
  <si>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</si>
  <si>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</si>
  <si>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</si>
  <si>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</si>
  <si>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</si>
  <si>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</si>
  <si>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</si>
  <si>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</si>
  <si>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</si>
  <si>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</si>
  <si>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</si>
  <si>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</si>
  <si>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</si>
  <si>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</si>
  <si>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</si>
  <si>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</si>
  <si>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</si>
  <si>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</si>
  <si>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</si>
  <si>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</si>
  <si>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</si>
  <si>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</si>
  <si>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</si>
  <si>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</si>
  <si>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</si>
  <si>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</si>
  <si>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</si>
  <si>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</si>
  <si>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</si>
  <si>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</si>
  <si>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</si>
  <si>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</si>
  <si>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</si>
  <si>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</si>
  <si>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</si>
  <si>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</si>
  <si>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</si>
  <si>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</si>
  <si>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</si>
  <si>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</si>
  <si>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</si>
  <si>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</si>
  <si>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</si>
  <si>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</si>
  <si>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</si>
  <si>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</si>
  <si>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</si>
  <si>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</si>
  <si>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</si>
  <si>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</si>
  <si>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</si>
  <si>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</si>
  <si>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</si>
  <si>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</si>
  <si>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</si>
  <si>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</si>
  <si>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</si>
  <si>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</si>
  <si>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</si>
  <si>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</si>
  <si>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</si>
  <si>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</si>
  <si>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</si>
  <si>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</si>
  <si>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</si>
  <si>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</si>
  <si>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</si>
  <si>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</si>
  <si>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</si>
  <si>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</si>
  <si>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</si>
  <si>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</si>
  <si>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</si>
  <si>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</si>
  <si>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</si>
  <si>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</si>
  <si>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</si>
  <si>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</si>
  <si>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</si>
  <si>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</si>
  <si>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</si>
  <si>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</si>
  <si>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</si>
  <si>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</si>
  <si>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</si>
  <si>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</si>
  <si>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</si>
  <si>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</si>
  <si>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</si>
  <si>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</si>
  <si>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</si>
  <si>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</si>
  <si>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</si>
  <si>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</si>
  <si>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</si>
  <si>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</si>
  <si>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</si>
  <si>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</si>
  <si>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</si>
  <si>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</si>
  <si>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</si>
  <si>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</si>
  <si>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</si>
  <si>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</si>
  <si>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</si>
  <si>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</si>
  <si>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</si>
  <si>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</si>
  <si>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</si>
  <si>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</si>
  <si>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</si>
  <si>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</si>
  <si>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</si>
  <si>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</si>
  <si>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</si>
  <si>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</si>
  <si>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</si>
  <si>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</si>
  <si>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</si>
  <si>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</si>
  <si>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</si>
  <si>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</si>
  <si>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</si>
  <si>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</si>
  <si>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</si>
  <si>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</si>
  <si>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</si>
  <si>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</si>
  <si>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</si>
  <si>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</si>
  <si>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</si>
  <si>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</si>
  <si>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</si>
  <si>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</si>
  <si>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</si>
  <si>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</si>
  <si>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</si>
  <si>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</si>
  <si>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</si>
  <si>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</si>
  <si>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</si>
  <si>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</si>
  <si>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</si>
  <si>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</si>
  <si>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</si>
  <si>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</si>
  <si>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</si>
  <si>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</si>
  <si>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</si>
  <si>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</si>
  <si>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</si>
  <si>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</si>
  <si>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</si>
  <si>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</si>
  <si>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</si>
  <si>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</si>
  <si>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</si>
  <si>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</si>
  <si>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</si>
  <si>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</si>
  <si>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</si>
  <si>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</si>
  <si>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</si>
  <si>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</si>
  <si>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</si>
  <si>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</si>
  <si>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</si>
  <si>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</si>
  <si>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</si>
  <si>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</si>
  <si>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</si>
  <si>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</si>
  <si>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</si>
  <si>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</si>
  <si>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</si>
  <si>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</si>
  <si>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</si>
  <si>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</si>
  <si>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</si>
  <si>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</si>
  <si>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</si>
  <si>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</si>
  <si>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</si>
  <si>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</si>
  <si>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</si>
  <si>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</si>
  <si>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</si>
  <si>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</si>
  <si>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</si>
  <si>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</si>
  <si>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</si>
  <si>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</si>
  <si>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</si>
  <si>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</si>
  <si>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</si>
  <si>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</si>
  <si>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</si>
  <si>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</si>
  <si>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</si>
  <si>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</si>
  <si>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</si>
  <si>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</si>
  <si>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</si>
  <si>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</si>
  <si>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</si>
  <si>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</si>
  <si>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</si>
  <si>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</si>
  <si>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</si>
  <si>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</si>
  <si>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</si>
  <si>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</si>
  <si>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</si>
  <si>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</si>
  <si>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</si>
  <si>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</si>
  <si>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</si>
  <si>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</si>
  <si>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</si>
  <si>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</si>
  <si>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</si>
  <si>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</si>
  <si>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</si>
  <si>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</si>
  <si>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</si>
  <si>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</si>
  <si>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</si>
  <si>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</si>
  <si>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</si>
  <si>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</si>
  <si>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</si>
  <si>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</si>
  <si>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</si>
  <si>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</si>
  <si>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</si>
  <si>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</si>
  <si>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</si>
  <si>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</si>
  <si>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</si>
  <si>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</si>
  <si>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</si>
  <si>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</si>
  <si>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</si>
  <si>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</si>
  <si>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</si>
  <si>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</si>
  <si>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</si>
  <si>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</si>
  <si>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</si>
  <si>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</si>
  <si>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</si>
  <si>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</si>
  <si>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</si>
  <si>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</si>
  <si>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</si>
  <si>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</si>
  <si>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</si>
  <si>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</si>
  <si>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</si>
  <si>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</si>
  <si>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</si>
  <si>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</si>
  <si>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</si>
  <si>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</si>
  <si>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</si>
  <si>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</si>
  <si>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</si>
  <si>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</si>
  <si>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</si>
  <si>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</si>
  <si>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</si>
  <si>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</si>
  <si>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</si>
  <si>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</si>
  <si>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</si>
  <si>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</si>
  <si>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</si>
  <si>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</si>
  <si>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</si>
  <si>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</si>
  <si>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</si>
  <si>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</si>
  <si>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</si>
  <si>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</si>
  <si>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</si>
  <si>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</si>
  <si>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</si>
  <si>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</si>
  <si>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</si>
  <si>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</si>
  <si>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</si>
  <si>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</si>
  <si>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</si>
  <si>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</si>
  <si>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</si>
  <si>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</si>
  <si>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</si>
  <si>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</si>
  <si>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</si>
  <si>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</si>
  <si>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</si>
  <si>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</si>
  <si>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</si>
  <si>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</si>
  <si>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</si>
  <si>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</si>
  <si>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</si>
  <si>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</si>
  <si>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</si>
  <si>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</si>
  <si>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</si>
  <si>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</si>
  <si>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</si>
  <si>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</si>
  <si>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</si>
  <si>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</si>
  <si>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</si>
  <si>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</si>
  <si>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</si>
  <si>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</si>
  <si>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</si>
  <si>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</si>
  <si>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</si>
  <si>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</si>
  <si>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</si>
  <si>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</si>
  <si>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</si>
  <si>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</si>
  <si>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</si>
  <si>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</si>
  <si>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</si>
  <si>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</si>
  <si>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</si>
  <si>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</si>
  <si>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</si>
  <si>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</si>
  <si>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</si>
  <si>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</si>
  <si>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</si>
  <si>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</si>
  <si>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</si>
  <si>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</si>
  <si>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</si>
  <si>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</si>
  <si>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</si>
  <si>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</si>
  <si>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</si>
  <si>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</si>
  <si>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</si>
  <si>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</si>
  <si>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</si>
  <si>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</si>
  <si>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</si>
  <si>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</si>
  <si>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</si>
  <si>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</si>
  <si>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</si>
  <si>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</si>
  <si>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</si>
  <si>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</si>
  <si>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</si>
  <si>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</si>
  <si>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</si>
  <si>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</si>
  <si>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</si>
  <si>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</si>
  <si>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</si>
  <si>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</si>
  <si>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</si>
  <si>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</si>
  <si>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</si>
  <si>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</si>
  <si>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</si>
  <si>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</si>
  <si>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</si>
  <si>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</si>
  <si>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</si>
  <si>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</si>
  <si>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</si>
  <si>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</si>
  <si>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</si>
  <si>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</si>
  <si>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</si>
  <si>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</si>
  <si>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</si>
  <si>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</si>
  <si>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</si>
  <si>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</si>
  <si>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</si>
  <si>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</si>
  <si>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</si>
  <si>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</si>
  <si>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</si>
  <si>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</si>
  <si>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</si>
  <si>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</si>
  <si>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</si>
  <si>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</si>
  <si>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</si>
  <si>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</si>
  <si>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</si>
  <si>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</si>
  <si>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</si>
  <si>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</si>
  <si>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</si>
  <si>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</si>
  <si>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</si>
  <si>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</si>
  <si>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</si>
  <si>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</si>
  <si>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</si>
  <si>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</si>
  <si>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</si>
  <si>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</si>
  <si>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</si>
  <si>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</si>
  <si>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</si>
  <si>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</si>
  <si>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</si>
  <si>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</si>
  <si>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</si>
  <si>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</si>
  <si>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</si>
  <si>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</si>
  <si>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</si>
  <si>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</si>
  <si>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</si>
  <si>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</si>
  <si>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</si>
  <si>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</si>
  <si>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</si>
  <si>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</si>
  <si>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</si>
  <si>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</si>
  <si>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</si>
  <si>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</si>
  <si>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</si>
  <si>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</si>
  <si>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</si>
  <si>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</si>
  <si>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</si>
  <si>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</si>
  <si>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</si>
  <si>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</si>
  <si>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</si>
  <si>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</si>
  <si>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</si>
  <si>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</si>
  <si>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</si>
  <si>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</si>
  <si>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</si>
  <si>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</si>
  <si>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</si>
  <si>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</si>
  <si>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</si>
  <si>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</si>
  <si>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</si>
  <si>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</si>
  <si>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</si>
  <si>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</si>
  <si>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</si>
  <si>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</si>
  <si>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</si>
  <si>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</si>
  <si>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</si>
  <si>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</si>
  <si>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</si>
  <si>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</si>
  <si>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</si>
  <si>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</si>
  <si>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</si>
  <si>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</si>
  <si>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</si>
  <si>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</si>
  <si>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</si>
  <si>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</si>
  <si>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</si>
  <si>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</si>
  <si>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</si>
  <si>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</si>
  <si>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</si>
  <si>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</si>
  <si>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</si>
  <si>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</si>
  <si>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</si>
  <si>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</si>
  <si>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</si>
  <si>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</si>
  <si>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</si>
  <si>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</si>
  <si>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</si>
  <si>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</si>
  <si>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</si>
  <si>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</si>
  <si>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</si>
  <si>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</si>
  <si>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</si>
  <si>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</si>
  <si>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</si>
  <si>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</si>
  <si>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</si>
  <si>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</si>
  <si>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</si>
  <si>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</si>
  <si>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</si>
  <si>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</si>
  <si>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</si>
  <si>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</si>
  <si>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</si>
  <si>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</si>
  <si>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</si>
  <si>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</si>
  <si>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</si>
  <si>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</si>
  <si>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</si>
  <si>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</si>
  <si>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</si>
  <si>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</si>
  <si>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</si>
  <si>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</si>
  <si>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</si>
  <si>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</si>
  <si>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</si>
  <si>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</si>
  <si>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</si>
  <si>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</si>
  <si>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</si>
  <si>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</si>
  <si>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</si>
  <si>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</si>
  <si>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</si>
  <si>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</si>
  <si>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</si>
  <si>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</si>
  <si>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</si>
  <si>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</si>
  <si>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</si>
  <si>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</si>
  <si>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</si>
  <si>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</si>
  <si>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</si>
  <si>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</si>
  <si>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</si>
  <si>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</si>
  <si>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</si>
  <si>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</si>
  <si>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</si>
  <si>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</si>
  <si>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</si>
  <si>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</si>
  <si>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</si>
  <si>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</si>
  <si>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</si>
  <si>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</si>
  <si>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</si>
  <si>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</si>
  <si>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</si>
  <si>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</si>
  <si>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</si>
  <si>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</si>
  <si>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</si>
  <si>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</si>
  <si>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</si>
  <si>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</si>
  <si>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</si>
  <si>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</si>
  <si>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</si>
  <si>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</si>
  <si>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</si>
  <si>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</si>
  <si>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</si>
  <si>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</si>
  <si>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</si>
  <si>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</si>
  <si>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</si>
  <si>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</si>
  <si>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</si>
  <si>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</si>
  <si>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</si>
  <si>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</si>
  <si>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</si>
  <si>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</si>
  <si>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</si>
  <si>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</si>
  <si>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</si>
  <si>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</si>
  <si>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</si>
  <si>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</si>
  <si>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</si>
  <si>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</si>
  <si>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</si>
  <si>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</si>
  <si>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</si>
  <si>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</si>
  <si>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</si>
  <si>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</si>
  <si>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</si>
  <si>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</si>
  <si>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</si>
  <si>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</si>
  <si>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</si>
  <si>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</si>
  <si>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</si>
  <si>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</si>
  <si>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</si>
  <si>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</si>
  <si>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</si>
  <si>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</si>
  <si>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</si>
  <si>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</si>
  <si>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</si>
  <si>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</si>
  <si>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</si>
  <si>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</si>
  <si>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</si>
  <si>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</si>
  <si>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</si>
  <si>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</si>
  <si>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</si>
  <si>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</si>
  <si>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</si>
  <si>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</si>
  <si>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</si>
  <si>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</si>
  <si>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</si>
  <si>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</si>
  <si>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</si>
  <si>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</si>
  <si>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</si>
  <si>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</si>
  <si>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</si>
  <si>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</si>
  <si>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</si>
  <si>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</si>
  <si>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</si>
  <si>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</si>
  <si>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</si>
  <si>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</si>
  <si>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</si>
  <si>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</si>
  <si>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</si>
  <si>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</si>
  <si>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</si>
  <si>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</si>
  <si>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</si>
  <si>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</si>
  <si>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</si>
  <si>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</si>
  <si>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</si>
  <si>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</si>
  <si>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</si>
  <si>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</si>
  <si>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</si>
  <si>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</si>
  <si>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</si>
  <si>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</si>
  <si>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</si>
  <si>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</si>
  <si>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</si>
  <si>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</si>
  <si>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</si>
  <si>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</si>
  <si>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</si>
  <si>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</si>
  <si>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</si>
  <si>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</si>
  <si>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</si>
  <si>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</si>
  <si>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</si>
  <si>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</si>
  <si>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</si>
  <si>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</si>
  <si>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</si>
  <si>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</si>
  <si>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</si>
  <si>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</si>
  <si>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</si>
  <si>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</si>
  <si>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</si>
  <si>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</si>
  <si>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</si>
  <si>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</si>
  <si>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</si>
  <si>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</si>
  <si>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</si>
  <si>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</si>
  <si>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</si>
  <si>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</si>
  <si>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</si>
  <si>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</si>
  <si>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</si>
  <si>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</si>
  <si>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</si>
  <si>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</si>
  <si>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</si>
  <si>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</si>
  <si>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</si>
  <si>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</si>
  <si>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</si>
  <si>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</si>
  <si>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</si>
  <si>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</si>
  <si>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</si>
  <si>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</si>
  <si>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</si>
  <si>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</si>
  <si>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</si>
  <si>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</si>
  <si>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</si>
  <si>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</si>
  <si>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</si>
  <si>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</si>
  <si>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</si>
  <si>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</si>
  <si>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</si>
  <si>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</si>
  <si>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</si>
  <si>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</si>
  <si>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</si>
  <si>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</si>
  <si>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</si>
  <si>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</si>
  <si>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</si>
  <si>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</si>
  <si>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</si>
  <si>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</si>
  <si>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</si>
  <si>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</si>
  <si>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</si>
  <si>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</si>
  <si>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</si>
  <si>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</si>
  <si>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</si>
  <si>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</si>
  <si>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</si>
  <si>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</si>
  <si>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</si>
  <si>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</si>
  <si>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</si>
  <si>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</si>
  <si>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</si>
  <si>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</si>
  <si>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</si>
  <si>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</si>
  <si>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</si>
  <si>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</si>
  <si>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</si>
  <si>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</si>
  <si>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</si>
  <si>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</si>
  <si>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</si>
  <si>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</si>
  <si>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</si>
  <si>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</si>
  <si>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</si>
  <si>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</si>
  <si>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</si>
  <si>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</si>
  <si>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</si>
  <si>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</si>
  <si>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</si>
  <si>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</si>
  <si>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</si>
  <si>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</si>
  <si>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</si>
  <si>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</si>
  <si>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</si>
  <si>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</si>
  <si>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</si>
  <si>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</si>
  <si>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</si>
  <si>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</si>
  <si>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</si>
  <si>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</si>
  <si>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</si>
  <si>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</si>
  <si>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</si>
  <si>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</si>
  <si>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</si>
  <si>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</si>
  <si>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</si>
  <si>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</si>
  <si>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</si>
  <si>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</si>
  <si>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</si>
  <si>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</si>
  <si>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</si>
  <si>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</si>
  <si>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</si>
  <si>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</si>
  <si>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</si>
  <si>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</si>
  <si>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</si>
  <si>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</si>
  <si>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</si>
  <si>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</si>
  <si>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</si>
  <si>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</si>
  <si>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</si>
  <si>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</si>
  <si>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</si>
  <si>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</si>
  <si>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</si>
  <si>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</si>
  <si>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</si>
  <si>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</si>
  <si>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</si>
  <si>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</si>
  <si>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</si>
  <si>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</si>
  <si>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</si>
  <si>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</si>
  <si>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</si>
  <si>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</si>
  <si>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</si>
  <si>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</si>
  <si>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</si>
  <si>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</si>
  <si>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</si>
  <si>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</si>
  <si>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</si>
  <si>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</si>
  <si>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</si>
  <si>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</si>
  <si>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</si>
  <si>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</si>
  <si>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</si>
  <si>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</si>
  <si>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</si>
  <si>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</si>
  <si>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</si>
  <si>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</si>
  <si>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</si>
  <si>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</si>
  <si>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</si>
  <si>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</si>
  <si>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</si>
  <si>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</si>
  <si>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</si>
  <si>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</si>
  <si>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</si>
  <si>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</si>
  <si>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</si>
  <si>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</si>
  <si>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</si>
  <si>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</si>
  <si>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</si>
  <si>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</si>
  <si>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</si>
  <si>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</si>
  <si>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</si>
  <si>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</si>
  <si>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</si>
  <si>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</si>
  <si>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</si>
  <si>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</si>
  <si>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</si>
  <si>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</si>
  <si>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</si>
  <si>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</si>
  <si>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</si>
  <si>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</si>
  <si>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</si>
  <si>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</si>
  <si>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</si>
  <si>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</si>
  <si>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</si>
  <si>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</si>
  <si>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</si>
  <si>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</si>
  <si>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</si>
  <si>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</si>
  <si>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</si>
  <si>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</si>
  <si>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</si>
  <si>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</si>
  <si>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</si>
  <si>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</si>
  <si>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</si>
  <si>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</si>
  <si>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</si>
  <si>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</si>
  <si>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</si>
  <si>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</si>
  <si>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</si>
  <si>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</si>
  <si>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</si>
  <si>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</si>
  <si>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</si>
  <si>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</si>
  <si>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</si>
  <si>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</si>
  <si>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</si>
  <si>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</si>
  <si>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</si>
  <si>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</si>
  <si>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</si>
  <si>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</si>
  <si>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</si>
  <si>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</si>
  <si>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</si>
  <si>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</si>
  <si>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</si>
  <si>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</si>
  <si>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</si>
  <si>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</si>
  <si>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</si>
  <si>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</si>
  <si>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</si>
  <si>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</si>
  <si>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</si>
  <si>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</si>
  <si>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</si>
  <si>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</si>
  <si>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</si>
  <si>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</si>
  <si>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</si>
  <si>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</si>
  <si>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</si>
  <si>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</si>
  <si>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</si>
  <si>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</si>
  <si>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</si>
  <si>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</si>
  <si>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</si>
  <si>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</si>
  <si>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</si>
  <si>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</si>
  <si>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</si>
  <si>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</si>
  <si>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</si>
  <si>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</si>
  <si>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</si>
  <si>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</si>
  <si>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</si>
  <si>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</si>
  <si>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</si>
  <si>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</si>
  <si>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</si>
  <si>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</si>
  <si>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</si>
  <si>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</si>
  <si>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</si>
  <si>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</si>
  <si>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</si>
  <si>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</si>
  <si>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</si>
  <si>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</si>
  <si>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</si>
  <si>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</si>
  <si>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</si>
  <si>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</si>
  <si>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</si>
  <si>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</si>
  <si>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</si>
  <si>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</si>
  <si>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</si>
  <si>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</si>
  <si>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</si>
  <si>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</si>
  <si>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</si>
  <si>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</si>
  <si>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</si>
  <si>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</si>
  <si>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</si>
  <si>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</si>
  <si>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</si>
  <si>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</si>
  <si>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</si>
  <si>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</si>
  <si>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</si>
  <si>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</si>
  <si>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</si>
  <si>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</si>
  <si>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</si>
  <si>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</si>
  <si>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</si>
  <si>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</si>
  <si>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</si>
  <si>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</si>
  <si>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</si>
  <si>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</si>
  <si>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</si>
  <si>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</si>
  <si>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</si>
  <si>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</si>
  <si>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</si>
  <si>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</si>
  <si>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</si>
  <si>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</si>
  <si>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</si>
  <si>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</si>
  <si>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</si>
  <si>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</si>
  <si>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</si>
  <si>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</si>
  <si>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</si>
  <si>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</si>
  <si>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</si>
  <si>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</si>
  <si>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</si>
  <si>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</si>
  <si>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</si>
  <si>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</si>
  <si>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</si>
  <si>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</si>
  <si>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</si>
  <si>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</si>
  <si>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</si>
  <si>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</si>
  <si>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</si>
  <si>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</si>
  <si>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</si>
  <si>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</si>
  <si>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</si>
  <si>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</si>
  <si>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</si>
  <si>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</si>
  <si>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</si>
  <si>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</si>
  <si>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</si>
  <si>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</si>
  <si>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</si>
  <si>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</si>
  <si>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</si>
  <si>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</si>
  <si>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</si>
  <si>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</si>
  <si>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</si>
  <si>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</si>
  <si>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</si>
  <si>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</si>
  <si>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</si>
  <si>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</si>
  <si>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</si>
  <si>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</si>
  <si>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</si>
  <si>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</si>
  <si>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</si>
  <si>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</si>
  <si>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</si>
  <si>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</si>
  <si>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</si>
  <si>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</si>
  <si>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</si>
  <si>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</si>
  <si>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</si>
  <si>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</si>
  <si>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</si>
  <si>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</si>
  <si>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</si>
  <si>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</si>
  <si>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</si>
  <si>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</si>
  <si>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</si>
  <si>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</si>
  <si>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</si>
  <si>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</si>
  <si>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</si>
  <si>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</si>
  <si>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</si>
  <si>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</si>
  <si>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</si>
  <si>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</si>
  <si>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</si>
  <si>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</si>
  <si>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</si>
  <si>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</si>
  <si>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</si>
  <si>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</si>
  <si>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</si>
  <si>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</si>
  <si>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</si>
  <si>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</si>
  <si>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</si>
  <si>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</si>
  <si>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</si>
  <si>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</si>
  <si>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</si>
  <si>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</si>
  <si>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</si>
  <si>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</si>
  <si>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</si>
  <si>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</si>
  <si>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</si>
  <si>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</si>
  <si>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</si>
  <si>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</si>
  <si>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</si>
  <si>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</si>
  <si>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</si>
  <si>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</si>
  <si>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</si>
  <si>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</si>
  <si>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</si>
  <si>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</si>
  <si>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</si>
  <si>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</si>
  <si>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</si>
  <si>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</si>
  <si>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</si>
  <si>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</si>
  <si>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</si>
  <si>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</si>
  <si>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</si>
  <si>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</si>
  <si>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</si>
  <si>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</si>
  <si>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</si>
  <si>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</si>
  <si>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</si>
  <si>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</si>
  <si>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</si>
  <si>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</si>
  <si>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</si>
  <si>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</si>
  <si>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</si>
  <si>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</si>
  <si>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</si>
  <si>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</si>
  <si>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</si>
  <si>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</si>
  <si>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</si>
  <si>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</si>
  <si>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</si>
  <si>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</si>
  <si>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</si>
  <si>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</si>
  <si>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</si>
  <si>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</si>
  <si>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</si>
  <si>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</si>
  <si>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</si>
  <si>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</si>
  <si>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</si>
  <si>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</si>
  <si>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</si>
  <si>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</si>
  <si>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</si>
  <si>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</si>
  <si>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</si>
  <si>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</si>
  <si>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</si>
  <si>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</si>
  <si>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</si>
  <si>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</si>
  <si>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</si>
  <si>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</si>
  <si>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</si>
  <si>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</si>
  <si>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</si>
  <si>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</si>
  <si>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</si>
  <si>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</si>
  <si>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</si>
  <si>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</si>
  <si>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</si>
  <si>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</si>
  <si>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</si>
  <si>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</si>
  <si>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</si>
  <si>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</si>
  <si>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</si>
  <si>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</si>
  <si>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</si>
  <si>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</si>
  <si>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</si>
  <si>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</si>
  <si>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</si>
  <si>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</si>
  <si>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</si>
  <si>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</si>
  <si>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</si>
  <si>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</si>
  <si>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</si>
  <si>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</si>
  <si>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</si>
  <si>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</si>
  <si>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</si>
  <si>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</si>
  <si>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</si>
  <si>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</si>
  <si>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</si>
  <si>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</si>
  <si>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</si>
  <si>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</si>
  <si>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</si>
  <si>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</si>
  <si>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</si>
  <si>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</si>
  <si>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</si>
  <si>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</si>
  <si>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</si>
  <si>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</si>
  <si>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</si>
  <si>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</si>
  <si>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</si>
  <si>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</si>
  <si>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</si>
  <si>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</si>
  <si>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</si>
  <si>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</si>
  <si>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</si>
  <si>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</si>
  <si>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</si>
  <si>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</si>
  <si>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</si>
  <si>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</si>
  <si>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</si>
  <si>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</si>
  <si>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</si>
  <si>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</si>
  <si>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</si>
  <si>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</si>
  <si>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</si>
  <si>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</si>
  <si>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</si>
  <si>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</si>
  <si>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</si>
  <si>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</si>
  <si>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</si>
  <si>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</si>
  <si>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</si>
  <si>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</si>
  <si>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</si>
  <si>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</si>
  <si>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</si>
  <si>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</si>
  <si>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</si>
  <si>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</si>
  <si>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</si>
  <si>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</si>
  <si>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</si>
  <si>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</si>
  <si>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</si>
  <si>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</si>
  <si>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</si>
  <si>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</si>
  <si>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</si>
  <si>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</si>
  <si>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</si>
  <si>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</si>
  <si>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</si>
  <si>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</si>
  <si>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</si>
  <si>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</si>
  <si>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</si>
  <si>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</si>
  <si>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</si>
  <si>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</si>
  <si>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</si>
  <si>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</si>
  <si>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</si>
  <si>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</si>
  <si>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</si>
  <si>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</si>
  <si>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</si>
  <si>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</si>
  <si>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</si>
  <si>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</si>
  <si>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</si>
  <si>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</si>
  <si>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</si>
  <si>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</si>
  <si>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</si>
  <si>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</si>
  <si>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</si>
  <si>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</si>
  <si>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</si>
  <si>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</si>
  <si>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</si>
  <si>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</si>
  <si>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</si>
  <si>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</si>
  <si>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</si>
  <si>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</si>
  <si>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</si>
  <si>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</si>
  <si>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</si>
  <si>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</si>
  <si>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</si>
  <si>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</si>
  <si>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</si>
  <si>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</si>
  <si>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</si>
  <si>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</si>
  <si>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</si>
  <si>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</si>
  <si>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</si>
  <si>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</si>
  <si>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</si>
  <si>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</si>
  <si>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</si>
  <si>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</si>
  <si>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</si>
  <si>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</si>
  <si>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</si>
  <si>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</si>
  <si>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</si>
  <si>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</si>
  <si>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</si>
  <si>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</si>
  <si>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</si>
  <si>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</si>
  <si>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</si>
  <si>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</si>
  <si>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</si>
  <si>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</si>
  <si>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</si>
  <si>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</si>
  <si>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</si>
  <si>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</si>
  <si>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</si>
  <si>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</si>
  <si>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</si>
  <si>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</si>
  <si>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</si>
  <si>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</si>
  <si>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</si>
  <si>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</si>
  <si>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</si>
  <si>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</si>
  <si>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</si>
  <si>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</si>
  <si>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</si>
  <si>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</si>
  <si>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</si>
  <si>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</si>
  <si>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</si>
  <si>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</si>
  <si>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</si>
  <si>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</si>
  <si>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</si>
  <si>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</si>
  <si>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</si>
  <si>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</si>
  <si>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</si>
  <si>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</si>
  <si>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</si>
  <si>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</si>
  <si>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</si>
  <si>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</si>
  <si>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</si>
  <si>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</si>
  <si>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</si>
  <si>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</si>
  <si>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</si>
  <si>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</si>
  <si>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</si>
  <si>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</si>
  <si>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</si>
  <si>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</si>
  <si>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</si>
  <si>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</si>
  <si>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</si>
  <si>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</si>
  <si>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</si>
  <si>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</si>
  <si>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</si>
  <si>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</si>
  <si>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</si>
  <si>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</si>
  <si>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</si>
  <si>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</si>
  <si>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</si>
  <si>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</si>
  <si>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</si>
  <si>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</si>
  <si>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</si>
  <si>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</si>
  <si>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</si>
  <si>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</si>
  <si>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</si>
  <si>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</si>
  <si>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</si>
  <si>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</si>
  <si>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</si>
  <si>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</si>
  <si>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</si>
  <si>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</si>
  <si>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</si>
  <si>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</si>
  <si>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</si>
  <si>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</si>
  <si>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</si>
  <si>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</si>
  <si>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</si>
  <si>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</si>
  <si>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</si>
  <si>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</si>
  <si>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</si>
  <si>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</si>
  <si>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</si>
  <si>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</si>
  <si>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</si>
  <si>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</si>
  <si>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</si>
  <si>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</si>
  <si>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</si>
  <si>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</si>
  <si>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</si>
  <si>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</si>
  <si>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</si>
  <si>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</si>
  <si>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</si>
  <si>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</si>
  <si>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</si>
  <si>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</si>
  <si>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</si>
  <si>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</si>
  <si>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</si>
  <si>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</si>
  <si>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</si>
  <si>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</si>
  <si>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</si>
  <si>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</si>
  <si>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</si>
  <si>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</si>
  <si>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</si>
  <si>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</si>
  <si>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</si>
  <si>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</si>
  <si>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</si>
  <si>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</si>
  <si>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</si>
  <si>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</si>
  <si>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</si>
  <si>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</si>
  <si>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</si>
  <si>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</si>
  <si>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</si>
  <si>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</si>
  <si>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</si>
  <si>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</si>
  <si>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</si>
  <si>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</si>
  <si>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</si>
  <si>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</si>
  <si>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</si>
  <si>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</si>
  <si>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</si>
  <si>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</si>
  <si>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</si>
  <si>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</si>
  <si>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</si>
  <si>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</si>
  <si>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</si>
  <si>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</si>
  <si>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</si>
  <si>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</si>
  <si>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</si>
  <si>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</si>
  <si>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</si>
  <si>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</si>
  <si>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</si>
  <si>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</si>
  <si>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</si>
  <si>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</si>
  <si>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</si>
  <si>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</si>
  <si>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</si>
  <si>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</si>
  <si>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</si>
  <si>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</si>
  <si>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</si>
  <si>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</si>
  <si>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</si>
  <si>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</si>
  <si>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</si>
  <si>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</si>
  <si>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</si>
  <si>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</si>
  <si>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</si>
  <si>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</si>
  <si>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</si>
  <si>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</si>
  <si>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</si>
  <si>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</si>
  <si>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</si>
  <si>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</si>
  <si>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</si>
  <si>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</si>
  <si>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</si>
  <si>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</si>
  <si>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</si>
  <si>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</si>
  <si>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</si>
  <si>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</si>
  <si>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</si>
  <si>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</si>
  <si>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</si>
  <si>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</si>
  <si>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</si>
  <si>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</si>
  <si>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</si>
  <si>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</si>
  <si>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</si>
  <si>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</si>
  <si>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</si>
  <si>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</si>
  <si>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</si>
  <si>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</si>
  <si>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</si>
  <si>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</si>
  <si>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</si>
  <si>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</si>
  <si>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</si>
  <si>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</si>
  <si>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</si>
  <si>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</si>
  <si>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</si>
  <si>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</si>
  <si>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</si>
  <si>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</si>
  <si>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</si>
  <si>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</si>
  <si>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</si>
  <si>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</si>
  <si>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</si>
  <si>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</si>
  <si>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</si>
  <si>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</si>
  <si>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</si>
  <si>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</si>
  <si>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</si>
  <si>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</si>
  <si>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</si>
  <si>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</si>
  <si>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</si>
  <si>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</si>
  <si>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</si>
  <si>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</si>
  <si>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</si>
  <si>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</si>
  <si>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</si>
  <si>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</si>
  <si>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</si>
  <si>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</si>
  <si>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</si>
  <si>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</si>
  <si>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</si>
  <si>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</si>
  <si>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</si>
  <si>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</si>
  <si>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</si>
  <si>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</si>
  <si>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</si>
  <si>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</si>
  <si>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</si>
  <si>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</si>
  <si>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</si>
  <si>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</si>
  <si>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</si>
  <si>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</si>
  <si>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</si>
  <si>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</si>
  <si>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</si>
  <si>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</si>
  <si>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</si>
  <si>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</si>
  <si>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</si>
  <si>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</si>
  <si>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</si>
  <si>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</si>
  <si>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</si>
  <si>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</si>
  <si>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</si>
  <si>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</si>
  <si>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</si>
  <si>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</si>
  <si>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</si>
  <si>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</si>
  <si>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</si>
  <si>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</si>
  <si>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</si>
  <si>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</si>
  <si>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</si>
  <si>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</si>
  <si>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</si>
  <si>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</si>
  <si>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</si>
  <si>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</si>
  <si>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</si>
  <si>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</si>
  <si>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</si>
  <si>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</si>
  <si>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</si>
  <si>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</si>
  <si>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</si>
  <si>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</si>
  <si>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</si>
  <si>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</si>
  <si>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</si>
  <si>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</si>
  <si>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</si>
  <si>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</si>
  <si>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</si>
  <si>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</si>
  <si>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</si>
  <si>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</si>
  <si>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</si>
  <si>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</si>
  <si>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</si>
  <si>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</si>
  <si>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</si>
  <si>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</si>
  <si>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</si>
  <si>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</si>
  <si>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</si>
  <si>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</si>
  <si>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</si>
  <si>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</si>
  <si>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</si>
  <si>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</si>
  <si>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</si>
  <si>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</si>
  <si>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</si>
  <si>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</si>
  <si>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</si>
  <si>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</si>
  <si>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</si>
  <si>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</si>
  <si>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</si>
  <si>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</si>
  <si>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</si>
  <si>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</si>
  <si>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</si>
  <si>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</si>
  <si>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</si>
  <si>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</si>
  <si>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</si>
  <si>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</si>
  <si>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</si>
  <si>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</si>
  <si>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</si>
  <si>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</si>
  <si>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</si>
  <si>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</si>
  <si>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</si>
  <si>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</si>
  <si>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</si>
  <si>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</si>
  <si>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</si>
  <si>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</si>
  <si>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</si>
  <si>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</si>
  <si>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</si>
  <si>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</si>
  <si>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</si>
  <si>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</si>
  <si>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</si>
  <si>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</si>
  <si>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</si>
  <si>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</si>
  <si>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</si>
  <si>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</si>
  <si>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</si>
  <si>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</si>
  <si>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</si>
  <si>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</si>
  <si>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</si>
  <si>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</si>
  <si>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</si>
  <si>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</si>
  <si>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</si>
  <si>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</si>
  <si>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</si>
  <si>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</si>
  <si>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</si>
  <si>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</si>
  <si>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</si>
  <si>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</si>
  <si>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</si>
  <si>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</si>
  <si>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</si>
  <si>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</si>
  <si>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</si>
  <si>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</si>
  <si>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</si>
  <si>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</si>
  <si>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</si>
  <si>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</si>
  <si>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</si>
  <si>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</si>
  <si>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</si>
  <si>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</si>
  <si>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</si>
  <si>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</si>
  <si>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</si>
  <si>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</si>
  <si>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</si>
  <si>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</si>
  <si>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</si>
  <si>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</si>
  <si>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</si>
  <si>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</si>
  <si>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</si>
  <si>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</si>
  <si>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</si>
  <si>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</si>
  <si>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</si>
  <si>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</si>
  <si>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</si>
  <si>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</si>
  <si>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</si>
  <si>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</si>
  <si>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</si>
  <si>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</si>
  <si>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</si>
  <si>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</si>
  <si>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</si>
  <si>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</si>
  <si>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</si>
  <si>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</si>
  <si>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</si>
  <si>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</si>
  <si>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</si>
  <si>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</si>
  <si>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</si>
  <si>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</si>
  <si>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</si>
  <si>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</si>
  <si>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</si>
  <si>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</si>
  <si>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</si>
  <si>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</si>
  <si>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</si>
  <si>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</si>
  <si>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</si>
  <si>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</si>
  <si>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</si>
  <si>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</si>
  <si>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</si>
  <si>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</si>
  <si>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</si>
  <si>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</si>
  <si>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</si>
  <si>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</si>
  <si>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</si>
  <si>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</si>
  <si>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</si>
  <si>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</si>
  <si>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</si>
  <si>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</si>
  <si>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</si>
  <si>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</si>
  <si>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</si>
  <si>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</si>
  <si>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</si>
  <si>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</si>
  <si>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</si>
  <si>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</si>
  <si>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</si>
  <si>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</si>
  <si>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</si>
  <si>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</si>
  <si>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</si>
  <si>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</si>
  <si>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</si>
  <si>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</si>
  <si>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</si>
  <si>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</si>
  <si>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</si>
  <si>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</si>
  <si>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</si>
  <si>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</si>
  <si>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</si>
  <si>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</si>
  <si>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</si>
  <si>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</si>
  <si>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</si>
  <si>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</si>
  <si>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</si>
  <si>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</si>
  <si>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</si>
  <si>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</si>
  <si>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</si>
  <si>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</si>
  <si>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</si>
  <si>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</si>
  <si>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</si>
  <si>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</si>
  <si>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</si>
  <si>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</si>
  <si>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</si>
  <si>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</si>
  <si>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</si>
  <si>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</si>
  <si>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</si>
  <si>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</si>
  <si>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</si>
  <si>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</si>
  <si>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</si>
  <si>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</si>
  <si>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</si>
  <si>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</si>
  <si>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</si>
  <si>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</si>
  <si>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</si>
  <si>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</si>
  <si>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</si>
  <si>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</si>
  <si>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</si>
  <si>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</si>
  <si>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</si>
  <si>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</si>
  <si>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</si>
  <si>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</si>
  <si>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</si>
  <si>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</si>
  <si>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</si>
  <si>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</si>
  <si>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</si>
  <si>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</si>
  <si>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</si>
  <si>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</si>
  <si>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</si>
  <si>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</si>
  <si>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</si>
  <si>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</si>
  <si>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</si>
  <si>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</si>
  <si>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</si>
  <si>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</si>
  <si>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</si>
  <si>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</si>
  <si>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</si>
  <si>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</si>
  <si>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</si>
  <si>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</si>
  <si>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</si>
  <si>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</si>
  <si>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</si>
  <si>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</si>
  <si>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</si>
  <si>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</si>
  <si>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</si>
  <si>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</si>
  <si>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</si>
  <si>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</si>
  <si>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</si>
  <si>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</si>
  <si>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</si>
  <si>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</si>
  <si>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</si>
  <si>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</si>
  <si>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</si>
  <si>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</si>
  <si>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</si>
  <si>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</si>
  <si>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</si>
  <si>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</si>
  <si>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</si>
  <si>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</si>
  <si>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</si>
  <si>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</si>
  <si>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</si>
  <si>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</si>
  <si>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</si>
  <si>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</si>
  <si>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</si>
  <si>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</si>
  <si>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</si>
  <si>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</si>
  <si>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</si>
  <si>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</si>
  <si>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</si>
  <si>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</si>
  <si>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</si>
  <si>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</si>
  <si>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</si>
  <si>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</si>
  <si>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</si>
  <si>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</si>
  <si>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</si>
  <si>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</si>
  <si>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</si>
  <si>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</si>
  <si>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</si>
  <si>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</si>
  <si>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</si>
  <si>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</si>
  <si>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</si>
  <si>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</si>
  <si>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</si>
  <si>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</si>
  <si>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</si>
  <si>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</si>
  <si>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</si>
  <si>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</si>
  <si>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</si>
  <si>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</si>
  <si>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</si>
  <si>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</si>
  <si>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</si>
  <si>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</si>
  <si>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</si>
  <si>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</si>
  <si>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</si>
  <si>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</si>
  <si>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</si>
  <si>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</si>
  <si>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</si>
  <si>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</si>
  <si>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</si>
  <si>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</si>
  <si>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</si>
  <si>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</si>
  <si>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</si>
  <si>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</si>
  <si>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</si>
  <si>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</si>
  <si>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</si>
  <si>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</si>
  <si>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</si>
  <si>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</si>
  <si>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</si>
  <si>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</si>
  <si>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</si>
  <si>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</si>
  <si>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</si>
  <si>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</si>
  <si>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</si>
  <si>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</si>
  <si>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</si>
  <si>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</si>
  <si>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</si>
  <si>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</si>
  <si>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</si>
  <si>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</si>
  <si>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</si>
  <si>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</si>
  <si>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</si>
  <si>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</si>
  <si>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</si>
  <si>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</si>
  <si>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</si>
  <si>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</si>
  <si>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</si>
  <si>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</si>
  <si>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</si>
  <si>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</si>
  <si>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</si>
  <si>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</si>
  <si>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</si>
  <si>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</si>
  <si>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</si>
  <si>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</si>
  <si>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</si>
  <si>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</si>
  <si>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</si>
  <si>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</si>
  <si>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</si>
  <si>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</si>
  <si>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</si>
  <si>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</si>
  <si>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</si>
  <si>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</si>
  <si>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</si>
  <si>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</si>
  <si>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</si>
  <si>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</si>
  <si>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</si>
  <si>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</si>
  <si>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</si>
  <si>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</si>
  <si>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</si>
  <si>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</si>
  <si>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</si>
  <si>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</si>
  <si>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</si>
  <si>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</si>
  <si>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</si>
  <si>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</si>
  <si>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</si>
  <si>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</si>
  <si>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</si>
  <si>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</si>
  <si>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</si>
  <si>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</si>
  <si>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</si>
  <si>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</si>
  <si>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</si>
  <si>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</si>
  <si>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</si>
  <si>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</si>
  <si>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</si>
  <si>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</si>
  <si>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</si>
  <si>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</si>
  <si>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</si>
  <si>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</si>
  <si>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</si>
  <si>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</si>
  <si>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</si>
  <si>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</si>
  <si>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</si>
  <si>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</si>
  <si>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</si>
  <si>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</si>
  <si>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</si>
  <si>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</si>
  <si>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</si>
  <si>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</si>
  <si>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</si>
  <si>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</si>
  <si>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</si>
  <si>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</si>
  <si>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</si>
  <si>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</si>
  <si>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</si>
  <si>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</si>
  <si>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</si>
  <si>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</si>
  <si>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</si>
  <si>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</si>
  <si>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</si>
  <si>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</si>
  <si>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</si>
  <si>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</si>
  <si>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</si>
  <si>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</si>
  <si>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</si>
  <si>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</si>
  <si>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</si>
  <si>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</si>
  <si>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</si>
  <si>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</si>
  <si>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</si>
  <si>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</si>
  <si>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</si>
  <si>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</si>
  <si>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</si>
  <si>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</si>
  <si>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</si>
  <si>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</si>
  <si>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</si>
  <si>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</si>
  <si>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</si>
  <si>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</si>
  <si>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</si>
  <si>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</si>
  <si>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</si>
  <si>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</si>
  <si>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</si>
  <si>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</si>
  <si>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</si>
  <si>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</si>
  <si>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</si>
  <si>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</si>
  <si>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</si>
  <si>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</si>
  <si>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</si>
  <si>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</si>
  <si>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</si>
  <si>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</si>
  <si>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</si>
  <si>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</si>
  <si>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</si>
  <si>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</si>
  <si>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</si>
  <si>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</si>
  <si>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</si>
  <si>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</si>
  <si>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</si>
  <si>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</si>
  <si>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</si>
  <si>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</si>
  <si>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</si>
  <si>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</si>
  <si>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</si>
  <si>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</si>
  <si>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</si>
  <si>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</si>
  <si>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</si>
  <si>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</si>
  <si>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</si>
  <si>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</si>
  <si>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</si>
  <si>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</si>
  <si>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</si>
  <si>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</si>
  <si>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</si>
  <si>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</si>
  <si>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</si>
  <si>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</si>
  <si>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</si>
  <si>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</si>
  <si>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</si>
  <si>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</si>
  <si>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</si>
  <si>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</si>
  <si>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</si>
  <si>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</si>
  <si>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</si>
  <si>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</si>
  <si>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</si>
  <si>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</si>
  <si>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</si>
  <si>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</si>
  <si>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</si>
  <si>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</si>
  <si>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</si>
  <si>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</si>
  <si>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</si>
  <si>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</si>
  <si>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</si>
  <si>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</si>
  <si>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</si>
  <si>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</si>
  <si>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</si>
  <si>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</si>
  <si>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</si>
  <si>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</si>
  <si>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</si>
  <si>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</si>
  <si>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</si>
  <si>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</si>
  <si>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</si>
  <si>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</si>
  <si>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</si>
  <si>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</si>
  <si>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</si>
  <si>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</si>
  <si>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</si>
  <si>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</si>
  <si>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</si>
  <si>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</si>
  <si>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</si>
  <si>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</si>
  <si>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</si>
  <si>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</si>
  <si>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</si>
  <si>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</si>
  <si>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</si>
  <si>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</si>
  <si>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</si>
  <si>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</si>
  <si>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</si>
  <si>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</si>
  <si>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</si>
  <si>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</si>
  <si>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</si>
  <si>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</si>
  <si>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</si>
  <si>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</si>
  <si>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</si>
  <si>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</si>
  <si>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</si>
  <si>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</si>
  <si>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</si>
  <si>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</si>
  <si>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</si>
  <si>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</si>
  <si>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</si>
  <si>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</si>
  <si>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</si>
  <si>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</si>
  <si>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</si>
  <si>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</si>
  <si>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</si>
  <si>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</si>
  <si>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</si>
  <si>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</si>
  <si>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</si>
  <si>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</si>
  <si>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</si>
  <si>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</si>
  <si>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</si>
  <si>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</si>
  <si>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</si>
  <si>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</si>
  <si>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</si>
  <si>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</si>
  <si>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</si>
  <si>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</si>
  <si>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</si>
  <si>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</si>
  <si>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</si>
  <si>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</si>
  <si>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</si>
  <si>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</si>
  <si>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</si>
  <si>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</si>
  <si>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</si>
  <si>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</si>
  <si>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</si>
  <si>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</si>
  <si>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</si>
  <si>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</si>
  <si>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</si>
  <si>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</si>
  <si>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</si>
  <si>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</si>
  <si>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</si>
  <si>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</si>
  <si>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</si>
  <si>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</si>
  <si>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</si>
  <si>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</si>
  <si>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</si>
  <si>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</si>
  <si>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</si>
  <si>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</si>
  <si>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</si>
  <si>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</si>
  <si>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</si>
  <si>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</si>
  <si>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</si>
  <si>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</si>
  <si>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</si>
  <si>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</si>
  <si>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</si>
  <si>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</si>
  <si>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</si>
  <si>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</si>
  <si>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</si>
  <si>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</si>
  <si>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</si>
  <si>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</si>
  <si>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</si>
  <si>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</si>
  <si>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</si>
  <si>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</si>
  <si>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</si>
  <si>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</si>
  <si>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</si>
  <si>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</si>
  <si>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</si>
  <si>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</si>
  <si>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</si>
  <si>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</si>
  <si>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</si>
  <si>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</si>
  <si>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</si>
  <si>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</si>
  <si>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</si>
  <si>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</si>
  <si>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</si>
  <si>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</si>
  <si>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</si>
  <si>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</si>
  <si>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</si>
  <si>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</si>
  <si>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</si>
  <si>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</si>
  <si>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</si>
  <si>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</si>
  <si>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</si>
  <si>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</si>
  <si>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</si>
  <si>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</si>
  <si>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</si>
  <si>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</si>
  <si>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</si>
  <si>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</si>
  <si>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</si>
  <si>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</si>
  <si>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</si>
  <si>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</si>
  <si>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</si>
  <si>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</si>
  <si>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</si>
  <si>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</si>
  <si>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</si>
  <si>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</si>
  <si>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</si>
  <si>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</si>
  <si>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</si>
  <si>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</si>
  <si>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</si>
  <si>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</si>
  <si>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</si>
  <si>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</si>
  <si>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</si>
  <si>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</si>
  <si>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</si>
  <si>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</si>
  <si>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</si>
  <si>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</si>
  <si>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</si>
  <si>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</si>
  <si>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</si>
  <si>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</si>
  <si>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</si>
  <si>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</si>
  <si>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</si>
  <si>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</si>
  <si>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</si>
  <si>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</si>
  <si>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</si>
  <si>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</si>
  <si>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</si>
  <si>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</si>
  <si>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</si>
  <si>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</si>
  <si>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</si>
  <si>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</si>
  <si>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</si>
  <si>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</si>
  <si>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</si>
  <si>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</si>
  <si>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</si>
  <si>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</si>
  <si>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</si>
  <si>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</si>
  <si>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</si>
  <si>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</si>
  <si>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</si>
  <si>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</si>
  <si>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</si>
  <si>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</si>
  <si>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</si>
  <si>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</si>
  <si>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</si>
  <si>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</si>
  <si>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</si>
  <si>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</si>
  <si>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</si>
  <si>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</si>
  <si>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</si>
  <si>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</si>
  <si>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</si>
  <si>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</si>
  <si>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</si>
  <si>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</si>
  <si>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</si>
  <si>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</si>
  <si>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</si>
  <si>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</si>
  <si>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</si>
  <si>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</si>
  <si>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</si>
  <si>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</si>
  <si>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</si>
  <si>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</si>
  <si>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</si>
  <si>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</si>
  <si>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</si>
  <si>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</si>
  <si>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</si>
  <si>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</si>
  <si>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</si>
  <si>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</si>
  <si>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</si>
  <si>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</si>
  <si>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</si>
  <si>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</si>
  <si>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</si>
  <si>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</si>
  <si>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</si>
  <si>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</si>
  <si>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</si>
  <si>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</si>
  <si>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</si>
  <si>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</si>
  <si>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</si>
  <si>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</si>
  <si>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</si>
  <si>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</si>
  <si>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</si>
  <si>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</si>
  <si>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</si>
  <si>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</si>
  <si>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</si>
  <si>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</si>
  <si>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</si>
  <si>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</si>
  <si>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</si>
  <si>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</si>
  <si>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</si>
  <si>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</si>
  <si>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</si>
  <si>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</si>
  <si>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</si>
  <si>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</si>
  <si>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</si>
  <si>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</si>
  <si>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</si>
  <si>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</si>
  <si>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</si>
  <si>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</si>
  <si>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</si>
  <si>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</si>
  <si>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</si>
  <si>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</si>
  <si>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</si>
  <si>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</si>
  <si>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</si>
  <si>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</si>
  <si>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</si>
  <si>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</si>
  <si>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</si>
  <si>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</si>
  <si>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</si>
  <si>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</si>
  <si>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</si>
  <si>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</si>
  <si>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</si>
  <si>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</si>
  <si>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</si>
  <si>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</si>
  <si>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</si>
  <si>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</si>
  <si>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</si>
  <si>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</si>
  <si>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</si>
  <si>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</si>
  <si>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</si>
  <si>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</si>
  <si>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</si>
  <si>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</si>
  <si>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</si>
  <si>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</si>
  <si>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</si>
  <si>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</si>
  <si>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</si>
  <si>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</si>
  <si>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</si>
  <si>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</si>
  <si>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</si>
  <si>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</si>
  <si>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</si>
  <si>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</si>
  <si>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</si>
  <si>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</si>
  <si>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</si>
  <si>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</si>
  <si>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</si>
  <si>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</si>
  <si>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</si>
  <si>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</si>
  <si>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</si>
  <si>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</si>
  <si>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</si>
  <si>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</si>
  <si>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</si>
  <si>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</si>
  <si>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</si>
  <si>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</si>
  <si>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</si>
  <si>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</si>
  <si>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</si>
  <si>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</si>
  <si>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</si>
  <si>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</si>
  <si>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</si>
  <si>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</si>
  <si>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</si>
  <si>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</si>
  <si>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</si>
  <si>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</si>
  <si>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</si>
  <si>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</si>
  <si>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</si>
  <si>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</si>
  <si>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</si>
  <si>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</si>
  <si>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</si>
  <si>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</si>
  <si>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</si>
  <si>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</si>
  <si>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</si>
  <si>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</si>
  <si>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</si>
  <si>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</si>
  <si>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</si>
  <si>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</si>
  <si>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</si>
  <si>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</si>
  <si>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</si>
  <si>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</si>
  <si>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</si>
  <si>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</si>
  <si>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</si>
  <si>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</si>
  <si>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</si>
  <si>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</si>
  <si>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</si>
  <si>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</si>
  <si>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</si>
  <si>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</si>
  <si>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</si>
  <si>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</si>
  <si>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</si>
  <si>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</si>
  <si>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</si>
  <si>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</si>
  <si>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</si>
  <si>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</si>
  <si>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</si>
  <si>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</si>
  <si>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</si>
  <si>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</si>
  <si>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</si>
  <si>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</si>
  <si>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</si>
  <si>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</si>
  <si>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</si>
  <si>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</si>
  <si>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</si>
  <si>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</si>
  <si>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</si>
  <si>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</si>
  <si>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</si>
  <si>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</si>
  <si>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</si>
  <si>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</si>
  <si>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</si>
  <si>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</si>
  <si>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</si>
  <si>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</si>
  <si>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</si>
  <si>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</si>
  <si>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</si>
  <si>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</si>
  <si>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</si>
  <si>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</si>
  <si>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</si>
  <si>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</si>
  <si>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</si>
  <si>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</si>
  <si>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</si>
  <si>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</si>
  <si>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</si>
  <si>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</si>
  <si>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</si>
  <si>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</si>
  <si>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</si>
  <si>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</si>
  <si>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</si>
  <si>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</si>
  <si>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</si>
  <si>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</si>
  <si>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</si>
  <si>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</si>
  <si>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</si>
  <si>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</si>
  <si>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</si>
  <si>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</si>
  <si>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</si>
  <si>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</si>
  <si>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</si>
  <si>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</si>
  <si>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</si>
  <si>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</si>
  <si>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</si>
  <si>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</si>
  <si>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</si>
  <si>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</si>
  <si>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</si>
  <si>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</si>
  <si>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</si>
  <si>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</si>
  <si>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</si>
  <si>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</si>
  <si>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</si>
  <si>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</si>
  <si>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</si>
  <si>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</si>
  <si>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</si>
  <si>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</si>
  <si>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</si>
  <si>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</si>
  <si>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</si>
  <si>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</si>
  <si>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</si>
  <si>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</si>
  <si>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</si>
  <si>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</si>
  <si>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</si>
  <si>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</si>
  <si>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</si>
  <si>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</si>
  <si>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</si>
  <si>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</si>
  <si>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</si>
  <si>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</si>
  <si>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</si>
  <si>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</si>
  <si>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</si>
  <si>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</si>
  <si>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</si>
  <si>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</si>
  <si>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</si>
  <si>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</si>
  <si>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</si>
  <si>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</si>
  <si>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</si>
  <si>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</si>
  <si>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</si>
  <si>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</si>
  <si>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</si>
  <si>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</si>
  <si>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</si>
  <si>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</si>
  <si>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</si>
  <si>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</si>
  <si>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</si>
  <si>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</si>
  <si>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</si>
  <si>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</si>
  <si>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</si>
  <si>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</si>
  <si>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</si>
  <si>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</si>
  <si>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</si>
  <si>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</si>
  <si>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</si>
  <si>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</si>
  <si>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</si>
  <si>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</si>
  <si>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</si>
  <si>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</si>
  <si>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</si>
  <si>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</si>
  <si>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</si>
  <si>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</si>
  <si>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</si>
  <si>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</si>
  <si>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</si>
  <si>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</si>
  <si>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</si>
  <si>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</si>
  <si>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</si>
  <si>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</si>
  <si>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</si>
  <si>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</si>
  <si>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</si>
  <si>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</si>
  <si>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</si>
  <si>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</si>
  <si>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</si>
  <si>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</si>
  <si>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</si>
  <si>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</si>
  <si>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</si>
  <si>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</si>
  <si>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</si>
  <si>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</si>
  <si>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</si>
  <si>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</si>
  <si>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</si>
  <si>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</si>
  <si>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</si>
  <si>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</si>
  <si>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</si>
  <si>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</si>
  <si>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</si>
  <si>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</si>
  <si>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</si>
  <si>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</si>
  <si>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</si>
  <si>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</si>
  <si>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</si>
  <si>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</si>
  <si>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</si>
  <si>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</si>
  <si>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</si>
  <si>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</si>
  <si>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</si>
  <si>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</si>
  <si>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</si>
  <si>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</si>
  <si>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</si>
  <si>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</si>
  <si>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</si>
  <si>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</si>
  <si>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</si>
  <si>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</si>
  <si>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</si>
  <si>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</si>
  <si>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</si>
  <si>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</si>
  <si>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</si>
  <si>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</si>
  <si>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</si>
  <si>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</si>
  <si>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</si>
  <si>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</si>
  <si>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</si>
  <si>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</si>
  <si>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</si>
  <si>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</si>
  <si>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</si>
  <si>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</si>
  <si>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</si>
  <si>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</si>
  <si>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</si>
  <si>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</si>
  <si>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</si>
  <si>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</si>
  <si>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</si>
  <si>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</si>
  <si>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</si>
  <si>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</si>
  <si>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</si>
  <si>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</si>
  <si>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</si>
  <si>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</si>
  <si>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</si>
  <si>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</si>
  <si>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</si>
  <si>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</si>
  <si>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</si>
  <si>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</si>
  <si>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</si>
  <si>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</si>
  <si>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</si>
  <si>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</si>
  <si>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</si>
  <si>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</si>
  <si>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</si>
  <si>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</si>
  <si>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</si>
  <si>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</si>
  <si>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</si>
  <si>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</si>
  <si>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</si>
  <si>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</si>
  <si>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</si>
  <si>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</si>
  <si>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</si>
  <si>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</si>
  <si>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</si>
  <si>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</si>
  <si>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</si>
  <si>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</si>
  <si>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</si>
  <si>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</si>
  <si>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</si>
  <si>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</si>
  <si>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</si>
  <si>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</si>
  <si>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</si>
  <si>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</si>
  <si>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</si>
  <si>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</si>
  <si>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</si>
  <si>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</si>
  <si>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</si>
  <si>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</si>
  <si>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</si>
  <si>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</si>
  <si>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</si>
  <si>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</si>
  <si>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</si>
  <si>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</si>
  <si>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</si>
  <si>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</si>
  <si>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</si>
  <si>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</si>
  <si>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</si>
  <si>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</si>
  <si>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</si>
  <si>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</si>
  <si>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</si>
  <si>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</si>
  <si>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</si>
  <si>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</si>
  <si>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</si>
  <si>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</si>
  <si>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</si>
  <si>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</si>
  <si>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</si>
  <si>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</si>
  <si>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</si>
  <si>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</si>
  <si>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</si>
  <si>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</si>
  <si>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</si>
  <si>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</si>
  <si>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</si>
  <si>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</si>
  <si>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</si>
  <si>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</si>
  <si>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</si>
  <si>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</si>
  <si>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</si>
  <si>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</si>
  <si>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</si>
  <si>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</si>
  <si>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</si>
  <si>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</si>
  <si>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</si>
  <si>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</si>
  <si>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</si>
  <si>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</si>
  <si>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</si>
  <si>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</si>
  <si>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</si>
  <si>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</si>
  <si>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</si>
  <si>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</si>
  <si>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</si>
  <si>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</si>
  <si>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</si>
  <si>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</si>
  <si>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</si>
  <si>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</si>
  <si>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</si>
  <si>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</si>
  <si>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</si>
  <si>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</si>
  <si>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</si>
  <si>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</si>
  <si>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</si>
  <si>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</si>
  <si>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</si>
  <si>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</si>
  <si>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</si>
  <si>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</si>
  <si>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</si>
  <si>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</si>
  <si>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</si>
  <si>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</si>
  <si>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</si>
  <si>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</si>
  <si>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</si>
  <si>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</si>
  <si>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</si>
  <si>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</si>
  <si>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</si>
  <si>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</si>
  <si>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</si>
  <si>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</si>
  <si>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</si>
  <si>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</si>
  <si>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</si>
  <si>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</si>
  <si>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</si>
  <si>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</si>
  <si>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</si>
  <si>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</si>
  <si>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</si>
  <si>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</si>
  <si>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</si>
  <si>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</si>
  <si>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</si>
  <si>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</si>
  <si>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</si>
  <si>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</si>
  <si>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</si>
  <si>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</si>
  <si>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</si>
  <si>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</si>
  <si>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</si>
  <si>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</si>
  <si>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</si>
  <si>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</si>
  <si>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</si>
  <si>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</si>
  <si>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</si>
  <si>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</si>
  <si>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</si>
  <si>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</si>
  <si>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</si>
  <si>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</si>
  <si>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</si>
  <si>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</si>
  <si>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</si>
  <si>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</si>
  <si>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</si>
  <si>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</si>
  <si>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</si>
  <si>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</si>
  <si>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</si>
  <si>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</si>
  <si>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</si>
  <si>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</si>
  <si>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</si>
  <si>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</si>
  <si>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</si>
  <si>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</si>
  <si>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</si>
  <si>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</si>
  <si>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</si>
  <si>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</si>
  <si>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</si>
  <si>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</si>
  <si>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</si>
  <si>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</si>
  <si>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</si>
  <si>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</si>
  <si>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</si>
  <si>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</si>
  <si>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</si>
  <si>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</si>
  <si>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</si>
  <si>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</si>
  <si>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</si>
  <si>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</si>
  <si>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</si>
  <si>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</si>
  <si>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</si>
  <si>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</si>
  <si>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</si>
  <si>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</si>
  <si>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</si>
  <si>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</si>
  <si>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</si>
  <si>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</si>
  <si>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</si>
  <si>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</si>
  <si>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</si>
  <si>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</si>
  <si>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</si>
  <si>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</si>
  <si>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</si>
  <si>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</si>
  <si>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</si>
  <si>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</si>
  <si>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</si>
  <si>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</si>
  <si>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</si>
  <si>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</si>
  <si>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</si>
  <si>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</si>
  <si>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</si>
  <si>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</si>
  <si>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</si>
  <si>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</si>
  <si>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</si>
  <si>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</si>
  <si>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</si>
  <si>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</si>
  <si>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</si>
  <si>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</si>
  <si>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</si>
  <si>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</si>
  <si>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</si>
  <si>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</si>
  <si>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</si>
  <si>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</si>
  <si>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</si>
  <si>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</si>
  <si>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</si>
  <si>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</si>
  <si>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</si>
  <si>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</si>
  <si>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</si>
  <si>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</si>
  <si>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</si>
  <si>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</si>
  <si>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</si>
  <si>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</si>
  <si>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</si>
  <si>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</si>
  <si>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</si>
  <si>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</si>
  <si>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</si>
  <si>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</si>
  <si>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</si>
  <si>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</si>
  <si>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</si>
  <si>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</si>
  <si>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</si>
  <si>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</si>
  <si>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</si>
  <si>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</si>
  <si>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</si>
  <si>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</si>
  <si>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</si>
  <si>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</si>
  <si>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</si>
  <si>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</si>
  <si>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</si>
  <si>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</si>
  <si>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</si>
  <si>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</si>
  <si>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</si>
  <si>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</si>
  <si>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</si>
  <si>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</si>
  <si>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</si>
  <si>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</si>
  <si>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</si>
  <si>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</si>
  <si>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</si>
  <si>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</si>
  <si>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</si>
  <si>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</si>
  <si>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</si>
  <si>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</si>
  <si>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</si>
  <si>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</si>
  <si>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</si>
  <si>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</si>
  <si>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</si>
  <si>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</si>
  <si>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</si>
  <si>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</si>
  <si>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</si>
  <si>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</si>
  <si>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</si>
  <si>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</si>
  <si>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</si>
  <si>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</si>
  <si>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</si>
  <si>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</si>
  <si>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</si>
  <si>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</si>
  <si>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</si>
  <si>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</si>
  <si>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</si>
  <si>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</si>
  <si>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</si>
  <si>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</si>
  <si>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</si>
  <si>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</si>
  <si>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</si>
  <si>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</si>
  <si>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</si>
  <si>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</si>
  <si>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</si>
  <si>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</si>
  <si>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</si>
  <si>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</si>
  <si>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</si>
  <si>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</si>
  <si>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</si>
  <si>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</si>
  <si>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</si>
  <si>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</si>
  <si>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</si>
  <si>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</si>
  <si>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</si>
  <si>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</si>
  <si>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</si>
  <si>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</si>
  <si>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</si>
  <si>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</si>
  <si>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</si>
  <si>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</si>
  <si>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</si>
  <si>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</si>
  <si>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</si>
  <si>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</si>
  <si>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</si>
  <si>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</si>
  <si>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</si>
  <si>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</si>
  <si>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</si>
  <si>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</si>
  <si>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</si>
  <si>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</si>
  <si>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</si>
  <si>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</si>
  <si>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</si>
  <si>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</si>
  <si>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</si>
  <si>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</si>
  <si>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</si>
  <si>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</si>
  <si>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</si>
  <si>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</si>
  <si>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</si>
  <si>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</si>
  <si>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</si>
  <si>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</si>
  <si>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</si>
  <si>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</si>
  <si>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</si>
  <si>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</si>
  <si>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</si>
  <si>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</si>
  <si>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</si>
  <si>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</si>
  <si>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</si>
  <si>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</si>
  <si>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</si>
  <si>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</si>
  <si>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</si>
  <si>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</si>
  <si>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</si>
  <si>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</si>
  <si>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</si>
  <si>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</si>
  <si>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</si>
  <si>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</si>
  <si>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</si>
  <si>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</si>
  <si>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</si>
  <si>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</si>
  <si>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</si>
  <si>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</si>
  <si>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</si>
  <si>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</si>
  <si>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</si>
  <si>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</si>
  <si>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</si>
  <si>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</si>
  <si>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</si>
  <si>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</si>
  <si>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</si>
  <si>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</si>
  <si>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</si>
  <si>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</si>
  <si>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</si>
  <si>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</si>
  <si>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</si>
  <si>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</si>
  <si>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</si>
  <si>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</si>
  <si>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</si>
  <si>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</si>
  <si>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</si>
  <si>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</si>
  <si>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</si>
  <si>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</si>
  <si>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</si>
  <si>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</si>
  <si>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</si>
  <si>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</si>
  <si>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</si>
  <si>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</si>
  <si>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</si>
  <si>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</si>
  <si>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</si>
  <si>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</si>
  <si>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</si>
  <si>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</si>
  <si>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</si>
  <si>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</si>
  <si>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</si>
  <si>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</si>
  <si>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</si>
  <si>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</si>
  <si>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</si>
  <si>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</si>
  <si>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</si>
  <si>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</si>
  <si>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</si>
  <si>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</si>
  <si>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</si>
  <si>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</si>
  <si>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</si>
  <si>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</si>
  <si>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</si>
  <si>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</si>
  <si>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</si>
  <si>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</si>
  <si>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</si>
  <si>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</si>
  <si>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</si>
  <si>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</si>
  <si>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</si>
  <si>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</si>
  <si>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</si>
  <si>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</si>
  <si>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</si>
  <si>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</si>
  <si>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</si>
  <si>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</si>
  <si>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</si>
  <si>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</si>
  <si>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</si>
  <si>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</si>
  <si>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</si>
  <si>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</si>
  <si>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</si>
  <si>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</si>
  <si>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</si>
  <si>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</si>
  <si>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</si>
  <si>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</si>
  <si>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</si>
  <si>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</si>
  <si>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</si>
  <si>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</si>
  <si>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</si>
  <si>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</si>
  <si>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</si>
  <si>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</si>
  <si>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</si>
  <si>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</si>
  <si>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</si>
  <si>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</si>
  <si>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</si>
  <si>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</si>
  <si>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</si>
  <si>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</si>
  <si>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</si>
  <si>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</si>
  <si>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</si>
  <si>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</si>
  <si>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</si>
  <si>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</si>
  <si>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</si>
  <si>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</si>
  <si>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</si>
  <si>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</si>
  <si>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</si>
  <si>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</si>
  <si>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</si>
  <si>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</si>
  <si>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</si>
  <si>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</si>
  <si>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</si>
  <si>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</si>
  <si>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</si>
  <si>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</si>
  <si>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</si>
  <si>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</si>
  <si>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</si>
  <si>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</si>
  <si>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</si>
  <si>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</si>
  <si>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</si>
  <si>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</si>
  <si>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</si>
  <si>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</si>
  <si>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</si>
  <si>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</si>
  <si>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</si>
  <si>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</si>
  <si>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</si>
  <si>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</si>
  <si>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</si>
  <si>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</si>
  <si>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</si>
  <si>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</si>
  <si>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</si>
  <si>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</si>
  <si>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</si>
  <si>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</si>
  <si>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</si>
  <si>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</si>
  <si>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</si>
  <si>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</si>
  <si>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</si>
  <si>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</si>
  <si>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</si>
  <si>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</si>
  <si>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</si>
  <si>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</si>
  <si>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</si>
  <si>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</si>
  <si>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</si>
  <si>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</si>
  <si>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</si>
  <si>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</si>
  <si>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</si>
  <si>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</si>
  <si>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</si>
  <si>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</si>
  <si>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</si>
  <si>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</si>
  <si>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</si>
  <si>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</si>
  <si>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</si>
  <si>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</si>
  <si>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</si>
  <si>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</si>
  <si>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</si>
  <si>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</si>
  <si>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</si>
  <si>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</si>
  <si>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</si>
  <si>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</si>
  <si>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</si>
  <si>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</si>
  <si>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</si>
  <si>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</si>
  <si>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</si>
  <si>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</si>
  <si>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</si>
  <si>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</si>
  <si>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</si>
  <si>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</si>
  <si>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</si>
  <si>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</si>
  <si>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</si>
  <si>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</si>
  <si>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</si>
  <si>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</si>
  <si>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</si>
  <si>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</si>
  <si>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</si>
  <si>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</si>
  <si>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</si>
  <si>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</si>
  <si>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</si>
  <si>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</si>
  <si>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</si>
  <si>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</si>
  <si>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</si>
  <si>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</si>
  <si>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</si>
  <si>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</si>
  <si>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</si>
  <si>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</si>
  <si>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</si>
  <si>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</si>
  <si>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</si>
  <si>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</si>
  <si>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</si>
  <si>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</si>
  <si>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</si>
  <si>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</si>
  <si>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</si>
  <si>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</si>
  <si>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</si>
  <si>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</si>
  <si>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</si>
  <si>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</si>
  <si>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</si>
  <si>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</si>
  <si>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</si>
  <si>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</si>
  <si>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</si>
  <si>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</si>
  <si>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</si>
  <si>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</si>
  <si>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</si>
  <si>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</si>
  <si>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</si>
  <si>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</si>
  <si>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</si>
  <si>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</si>
  <si>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</si>
  <si>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</si>
  <si>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</si>
  <si>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</si>
  <si>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</si>
  <si>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</si>
  <si>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</si>
  <si>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</si>
  <si>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</si>
  <si>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</si>
  <si>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</si>
  <si>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</si>
  <si>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</si>
  <si>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</si>
  <si>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</si>
  <si>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</si>
  <si>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</si>
  <si>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</si>
  <si>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</si>
  <si>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</si>
  <si>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</si>
  <si>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</si>
  <si>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</si>
  <si>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</si>
  <si>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</si>
  <si>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</si>
  <si>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</si>
  <si>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</si>
  <si>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</si>
  <si>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</si>
  <si>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</si>
  <si>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</si>
  <si>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</si>
  <si>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</si>
  <si>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</si>
  <si>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</si>
  <si>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</si>
  <si>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</si>
  <si>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</si>
  <si>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</si>
  <si>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</si>
  <si>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</si>
  <si>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</si>
  <si>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</si>
  <si>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</si>
  <si>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</si>
  <si>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</si>
  <si>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</si>
  <si>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</si>
  <si>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</si>
  <si>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</si>
  <si>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</si>
  <si>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</si>
  <si>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</si>
  <si>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</si>
  <si>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</si>
  <si>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</si>
  <si>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</si>
  <si>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</si>
  <si>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</si>
  <si>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</si>
  <si>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</si>
  <si>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</si>
  <si>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</si>
  <si>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</si>
  <si>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</si>
  <si>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</si>
  <si>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</si>
  <si>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</si>
  <si>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</si>
  <si>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</si>
  <si>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</si>
  <si>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</si>
  <si>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</si>
  <si>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</si>
  <si>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</si>
  <si>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</si>
  <si>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</si>
  <si>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</si>
  <si>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</si>
  <si>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</si>
  <si>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</si>
  <si>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</si>
  <si>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</si>
  <si>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</si>
  <si>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</si>
  <si>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</si>
  <si>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</si>
  <si>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</si>
  <si>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</si>
  <si>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</si>
  <si>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</si>
  <si>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</si>
  <si>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</si>
  <si>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</si>
  <si>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</si>
  <si>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</si>
  <si>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</si>
  <si>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</si>
  <si>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</si>
  <si>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</si>
  <si>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</si>
  <si>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</si>
  <si>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</si>
  <si>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</si>
  <si>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</si>
  <si>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</si>
  <si>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</si>
  <si>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</si>
  <si>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</si>
  <si>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</si>
  <si>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</si>
  <si>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</si>
  <si>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</si>
  <si>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</si>
  <si>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</si>
  <si>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</si>
  <si>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</si>
  <si>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</si>
  <si>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</si>
  <si>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</si>
  <si>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</si>
  <si>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</si>
  <si>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</si>
  <si>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</si>
  <si>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</si>
  <si>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</si>
  <si>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</si>
  <si>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</si>
  <si>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</si>
  <si>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</si>
  <si>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</si>
  <si>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</si>
  <si>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</si>
  <si>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</si>
  <si>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</si>
  <si>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</si>
  <si>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</si>
  <si>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</si>
  <si>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</si>
  <si>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</si>
  <si>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</si>
  <si>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</si>
  <si>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</si>
  <si>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</si>
  <si>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</si>
  <si>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</si>
  <si>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</si>
  <si>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</si>
  <si>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</si>
  <si>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</si>
  <si>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</si>
  <si>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</si>
  <si>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</si>
  <si>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</si>
  <si>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</si>
  <si>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</si>
  <si>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</si>
  <si>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</si>
  <si>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</si>
  <si>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</si>
  <si>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</si>
  <si>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</si>
  <si>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</si>
  <si>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</si>
  <si>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</si>
  <si>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</si>
  <si>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</si>
  <si>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</si>
  <si>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</si>
  <si>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</si>
  <si>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</si>
  <si>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</si>
  <si>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</si>
  <si>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</si>
  <si>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</si>
  <si>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</si>
  <si>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</si>
  <si>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</si>
  <si>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</si>
  <si>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</si>
  <si>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</si>
  <si>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</si>
  <si>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</si>
  <si>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</si>
  <si>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</si>
  <si>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</si>
  <si>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</si>
  <si>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</si>
  <si>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</si>
  <si>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</si>
  <si>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</si>
  <si>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</si>
  <si>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</si>
  <si>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</si>
  <si>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</si>
  <si>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</si>
  <si>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</si>
  <si>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</si>
  <si>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</si>
  <si>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</si>
  <si>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</si>
  <si>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</si>
  <si>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</si>
  <si>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</si>
  <si>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</si>
  <si>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</si>
  <si>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</si>
  <si>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</si>
  <si>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</si>
  <si>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</si>
  <si>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</si>
  <si>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</si>
  <si>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</si>
  <si>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</si>
  <si>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</si>
  <si>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</si>
  <si>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</si>
  <si>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</si>
  <si>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</si>
  <si>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</si>
  <si>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</si>
  <si>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</si>
  <si>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</si>
  <si>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</si>
  <si>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</si>
  <si>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</si>
  <si>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</si>
  <si>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</si>
  <si>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</si>
  <si>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</si>
  <si>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</si>
  <si>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</si>
  <si>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</si>
  <si>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</si>
  <si>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</si>
  <si>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</si>
  <si>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</si>
  <si>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</si>
  <si>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</si>
  <si>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</si>
  <si>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</si>
  <si>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</si>
  <si>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</si>
  <si>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</si>
  <si>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</si>
  <si>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</si>
  <si>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</si>
  <si>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</si>
  <si>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</si>
  <si>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</si>
  <si>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</si>
  <si>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</si>
  <si>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</si>
  <si>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</si>
  <si>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</si>
  <si>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</si>
  <si>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</si>
  <si>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</si>
  <si>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</si>
  <si>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</si>
  <si>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</si>
  <si>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</si>
  <si>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</si>
  <si>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</si>
  <si>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</si>
  <si>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</si>
  <si>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</si>
  <si>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</si>
  <si>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</si>
  <si>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</si>
  <si>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</si>
  <si>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</si>
  <si>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</si>
  <si>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</si>
  <si>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</si>
  <si>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</si>
  <si>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</si>
  <si>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</si>
  <si>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</si>
  <si>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</si>
  <si>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</si>
  <si>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</si>
  <si>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</si>
  <si>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</si>
  <si>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</si>
  <si>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</si>
  <si>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</si>
  <si>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</si>
  <si>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</si>
  <si>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</si>
  <si>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</si>
  <si>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</si>
  <si>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</si>
  <si>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</si>
  <si>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</si>
  <si>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</si>
  <si>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</si>
  <si>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</si>
  <si>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</si>
  <si>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</si>
  <si>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</si>
  <si>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</si>
  <si>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</si>
  <si>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</si>
  <si>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</si>
  <si>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</si>
  <si>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</si>
  <si>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</si>
  <si>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</si>
  <si>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</si>
  <si>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</si>
  <si>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</si>
  <si>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</si>
  <si>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</si>
  <si>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</si>
  <si>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</si>
  <si>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</si>
  <si>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</si>
  <si>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</si>
  <si>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</si>
  <si>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</si>
  <si>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</si>
  <si>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</si>
  <si>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</si>
  <si>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</si>
  <si>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</si>
  <si>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</si>
  <si>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</si>
  <si>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</si>
  <si>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</si>
  <si>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</si>
  <si>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</si>
  <si>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</si>
  <si>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</si>
  <si>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</si>
  <si>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</si>
  <si>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</si>
  <si>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</si>
  <si>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</si>
  <si>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</si>
  <si>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</si>
  <si>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</si>
  <si>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</si>
  <si>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</si>
  <si>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</si>
  <si>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</si>
  <si>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</si>
  <si>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</si>
  <si>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</si>
  <si>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</si>
  <si>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</si>
  <si>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</si>
  <si>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</si>
  <si>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</si>
  <si>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</si>
  <si>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</si>
  <si>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</si>
  <si>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</si>
  <si>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</si>
  <si>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</si>
  <si>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</si>
  <si>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</si>
  <si>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</si>
  <si>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</si>
  <si>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</si>
  <si>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</si>
  <si>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</si>
  <si>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</si>
  <si>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</si>
  <si>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</si>
  <si>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</si>
  <si>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</si>
  <si>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</si>
  <si>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</si>
  <si>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</si>
  <si>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</si>
  <si>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</si>
  <si>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</si>
  <si>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</si>
  <si>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</si>
  <si>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</si>
  <si>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</si>
  <si>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</si>
  <si>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</si>
  <si>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</si>
  <si>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</si>
  <si>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</si>
  <si>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</si>
  <si>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</si>
  <si>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</si>
  <si>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</si>
  <si>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</si>
  <si>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</si>
  <si>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</si>
  <si>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</si>
  <si>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</si>
  <si>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</si>
  <si>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</si>
  <si>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</si>
  <si>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</si>
  <si>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</si>
  <si>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</si>
  <si>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</si>
  <si>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</si>
  <si>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</si>
  <si>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</si>
  <si>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</si>
  <si>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</si>
  <si>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</si>
  <si>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</si>
  <si>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</si>
  <si>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</si>
  <si>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</si>
  <si>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</si>
  <si>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</si>
  <si>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</si>
  <si>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</si>
  <si>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</si>
  <si>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</si>
  <si>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</si>
  <si>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</si>
  <si>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</si>
  <si>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</si>
  <si>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</si>
  <si>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</si>
  <si>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</si>
  <si>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</si>
  <si>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</si>
  <si>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</si>
  <si>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</si>
  <si>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</si>
  <si>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</si>
  <si>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</si>
  <si>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</si>
  <si>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</si>
  <si>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</si>
  <si>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</si>
  <si>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</si>
  <si>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</si>
  <si>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</si>
  <si>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</si>
  <si>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</si>
  <si>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</si>
  <si>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</si>
  <si>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</si>
  <si>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</si>
  <si>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</si>
  <si>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</si>
  <si>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</si>
  <si>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</si>
  <si>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</si>
  <si>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</si>
  <si>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</si>
  <si>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</si>
  <si>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</si>
  <si>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</si>
  <si>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</si>
  <si>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</si>
  <si>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</si>
  <si>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</si>
  <si>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</si>
  <si>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</si>
  <si>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</si>
  <si>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</si>
  <si>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</si>
  <si>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</si>
  <si>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</si>
  <si>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</si>
  <si>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</si>
  <si>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</si>
  <si>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</si>
  <si>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</si>
  <si>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</si>
  <si>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</si>
  <si>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</si>
  <si>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</si>
  <si>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</si>
  <si>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</si>
  <si>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</si>
  <si>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</si>
  <si>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</si>
  <si>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</si>
  <si>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</si>
  <si>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</si>
  <si>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</si>
  <si>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</si>
  <si>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</si>
  <si>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</si>
  <si>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</si>
  <si>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</si>
  <si>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</si>
  <si>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</si>
  <si>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</si>
  <si>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</si>
  <si>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</si>
  <si>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</si>
  <si>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</si>
  <si>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</si>
  <si>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</si>
  <si>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</si>
  <si>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</si>
  <si>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</si>
  <si>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</si>
  <si>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</si>
  <si>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</si>
  <si>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</si>
  <si>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</si>
  <si>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</si>
  <si>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</si>
  <si>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</si>
  <si>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</si>
  <si>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</si>
  <si>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</si>
  <si>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</si>
  <si>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</si>
  <si>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</si>
  <si>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</si>
  <si>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</si>
  <si>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</si>
  <si>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</si>
  <si>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</si>
  <si>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</si>
  <si>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</si>
  <si>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</si>
  <si>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</si>
  <si>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</si>
  <si>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</si>
  <si>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</si>
  <si>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</si>
  <si>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</si>
  <si>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</si>
  <si>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</si>
  <si>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</si>
  <si>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</si>
  <si>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</si>
  <si>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</si>
  <si>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</si>
  <si>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</si>
  <si>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</si>
  <si>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</si>
  <si>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</si>
  <si>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</si>
  <si>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</si>
  <si>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</si>
  <si>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</si>
  <si>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</si>
  <si>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</si>
  <si>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</si>
  <si>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</si>
  <si>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</si>
  <si>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</si>
  <si>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</si>
  <si>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</si>
  <si>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</si>
  <si>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</si>
  <si>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</si>
  <si>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</si>
  <si>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</si>
  <si>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</si>
  <si>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</si>
  <si>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</si>
  <si>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</si>
  <si>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</si>
  <si>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</si>
  <si>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</si>
  <si>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</si>
  <si>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</si>
  <si>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</si>
  <si>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</si>
  <si>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</si>
  <si>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</si>
  <si>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</si>
  <si>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</si>
  <si>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</si>
  <si>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</si>
  <si>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</si>
  <si>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</si>
  <si>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</si>
  <si>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</si>
  <si>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</si>
  <si>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</si>
  <si>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</si>
  <si>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</si>
  <si>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</si>
  <si>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</si>
  <si>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</si>
  <si>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</si>
  <si>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</si>
  <si>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</si>
  <si>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</si>
  <si>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</si>
  <si>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</si>
  <si>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</si>
  <si>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</si>
  <si>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</si>
  <si>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</si>
  <si>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</si>
  <si>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</si>
  <si>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</si>
  <si>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</si>
  <si>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</si>
  <si>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</si>
  <si>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</si>
  <si>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</si>
  <si>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</si>
  <si>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</si>
  <si>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</si>
  <si>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</si>
  <si>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</si>
  <si>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</si>
  <si>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</si>
  <si>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</si>
  <si>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</si>
  <si>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</si>
  <si>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</si>
  <si>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</si>
  <si>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</si>
  <si>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</si>
  <si>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</si>
  <si>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</si>
  <si>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</si>
  <si>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</si>
  <si>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</si>
  <si>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</si>
  <si>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</si>
  <si>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</si>
  <si>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</si>
  <si>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</si>
  <si>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</si>
  <si>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</si>
  <si>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</si>
  <si>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</si>
  <si>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</si>
  <si>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</si>
  <si>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</si>
  <si>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</si>
  <si>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</si>
  <si>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</si>
  <si>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</si>
  <si>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</si>
  <si>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</si>
  <si>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</si>
  <si>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</si>
  <si>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</si>
  <si>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</si>
  <si>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</si>
  <si>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</si>
  <si>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</si>
  <si>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</si>
  <si>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</si>
  <si>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</si>
  <si>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</si>
  <si>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</si>
  <si>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</si>
  <si>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</si>
  <si>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</si>
  <si>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</si>
  <si>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</si>
  <si>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</si>
  <si>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</si>
  <si>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</si>
  <si>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</si>
  <si>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</si>
  <si>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</si>
  <si>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</si>
  <si>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</si>
  <si>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</si>
  <si>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</si>
  <si>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</si>
  <si>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</si>
  <si>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</si>
  <si>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</si>
  <si>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</si>
  <si>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</si>
  <si>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</si>
  <si>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</si>
  <si>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</si>
  <si>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</si>
  <si>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</si>
  <si>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</si>
  <si>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</si>
  <si>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</si>
  <si>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</si>
  <si>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</si>
  <si>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</si>
  <si>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</si>
  <si>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</si>
  <si>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</si>
  <si>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</si>
  <si>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</si>
  <si>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</si>
  <si>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</si>
  <si>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</si>
  <si>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</si>
  <si>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</si>
  <si>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</si>
  <si>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</si>
  <si>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</si>
  <si>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</si>
  <si>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</si>
  <si>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</si>
  <si>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</si>
  <si>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</si>
  <si>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</si>
  <si>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</si>
  <si>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</si>
  <si>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</si>
  <si>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</si>
  <si>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</si>
  <si>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</si>
  <si>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</si>
  <si>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</si>
  <si>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</si>
  <si>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</si>
  <si>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</si>
  <si>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</si>
  <si>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</si>
  <si>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</si>
  <si>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</si>
  <si>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</si>
  <si>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</si>
  <si>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</si>
  <si>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</si>
  <si>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</si>
  <si>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</si>
  <si>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</si>
  <si>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</si>
  <si>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</si>
  <si>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</si>
  <si>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</si>
  <si>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</si>
  <si>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</si>
  <si>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</si>
  <si>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</si>
  <si>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</si>
  <si>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</si>
  <si>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</si>
  <si>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</si>
  <si>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</si>
  <si>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</si>
  <si>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</si>
  <si>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</si>
  <si>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</si>
  <si>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</si>
  <si>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</si>
  <si>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</si>
  <si>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</si>
  <si>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</si>
  <si>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</si>
  <si>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</si>
  <si>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</si>
  <si>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</si>
  <si>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</si>
  <si>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</si>
  <si>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</si>
  <si>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</si>
  <si>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</si>
  <si>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</si>
  <si>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</si>
  <si>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</si>
  <si>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</si>
  <si>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</si>
  <si>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</si>
  <si>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</si>
  <si>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</si>
  <si>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</si>
  <si>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</si>
  <si>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</si>
  <si>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</si>
  <si>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</si>
  <si>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</si>
  <si>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</si>
  <si>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</si>
  <si>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</si>
  <si>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</si>
  <si>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</si>
  <si>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</si>
  <si>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</si>
  <si>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</si>
  <si>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</si>
  <si>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</si>
  <si>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</si>
  <si>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</si>
  <si>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</si>
  <si>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</si>
  <si>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</si>
  <si>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</si>
  <si>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</si>
  <si>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</si>
  <si>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</si>
  <si>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</si>
  <si>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</si>
  <si>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</si>
  <si>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</si>
  <si>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</si>
  <si>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</si>
  <si>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</si>
  <si>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</si>
  <si>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</si>
  <si>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</si>
  <si>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</si>
  <si>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</si>
  <si>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</si>
  <si>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</si>
  <si>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</si>
  <si>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</si>
  <si>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</si>
  <si>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</si>
  <si>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</si>
  <si>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</si>
  <si>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</si>
  <si>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</si>
  <si>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</si>
  <si>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</si>
  <si>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</si>
  <si>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</si>
  <si>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</si>
  <si>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</si>
  <si>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</si>
  <si>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</si>
  <si>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</si>
  <si>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</si>
  <si>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</si>
  <si>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</si>
  <si>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</si>
  <si>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</si>
  <si>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</si>
  <si>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</si>
  <si>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</si>
  <si>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</si>
  <si>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</si>
  <si>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</si>
  <si>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</si>
  <si>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</si>
  <si>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</si>
  <si>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</si>
  <si>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</si>
  <si>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</si>
  <si>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</si>
  <si>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</si>
  <si>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</si>
  <si>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</si>
  <si>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</si>
  <si>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</si>
  <si>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</si>
  <si>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</si>
  <si>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</si>
  <si>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</si>
  <si>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</si>
  <si>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</si>
  <si>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</si>
  <si>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</si>
  <si>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</si>
  <si>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</si>
  <si>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</si>
  <si>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</si>
  <si>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</si>
  <si>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</si>
  <si>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</si>
  <si>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</si>
  <si>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</si>
  <si>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</si>
  <si>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</si>
  <si>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</si>
  <si>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</si>
  <si>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</si>
  <si>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</si>
  <si>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</si>
  <si>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</si>
  <si>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</si>
  <si>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</si>
  <si>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</si>
  <si>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</si>
  <si>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</si>
  <si>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</si>
  <si>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</si>
  <si>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</si>
  <si>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</si>
  <si>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</si>
  <si>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</si>
  <si>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</si>
  <si>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</si>
  <si>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</si>
  <si>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</si>
  <si>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</si>
  <si>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</si>
  <si>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</si>
  <si>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</si>
  <si>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</si>
  <si>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</si>
  <si>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</si>
  <si>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</si>
  <si>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</si>
  <si>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</si>
  <si>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</si>
  <si>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</si>
  <si>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</si>
  <si>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</si>
  <si>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</si>
  <si>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</si>
  <si>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</si>
  <si>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</si>
  <si>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</si>
  <si>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</si>
  <si>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</si>
  <si>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</si>
  <si>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</si>
  <si>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</si>
  <si>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</si>
  <si>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</si>
  <si>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</si>
  <si>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</si>
  <si>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</si>
  <si>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</si>
  <si>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</si>
  <si>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</si>
  <si>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</si>
  <si>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</si>
  <si>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</si>
  <si>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</si>
  <si>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</si>
  <si>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</si>
  <si>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</si>
  <si>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</si>
  <si>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</si>
  <si>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</si>
  <si>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</si>
  <si>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</si>
  <si>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</si>
  <si>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</si>
  <si>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</si>
  <si>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</si>
  <si>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</si>
  <si>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</si>
  <si>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</si>
  <si>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</si>
  <si>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</si>
  <si>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</si>
  <si>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</si>
  <si>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</si>
  <si>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</si>
  <si>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</si>
  <si>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</si>
  <si>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</si>
  <si>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</si>
  <si>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</si>
  <si>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</si>
  <si>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</si>
  <si>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</si>
  <si>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</si>
  <si>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</si>
  <si>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</si>
  <si>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</si>
  <si>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</si>
  <si>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</si>
  <si>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</si>
  <si>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</si>
  <si>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</si>
  <si>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</si>
  <si>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</si>
  <si>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</si>
  <si>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</si>
  <si>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</si>
  <si>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</si>
  <si>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</si>
  <si>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</si>
  <si>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</si>
  <si>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</si>
  <si>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</si>
  <si>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</si>
  <si>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</si>
  <si>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</si>
  <si>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</si>
  <si>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</si>
  <si>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</si>
  <si>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</si>
  <si>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</si>
  <si>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</si>
  <si>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</si>
  <si>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</si>
  <si>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</si>
  <si>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</si>
  <si>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</si>
  <si>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</si>
  <si>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</si>
  <si>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</si>
  <si>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</si>
  <si>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</si>
  <si>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</si>
  <si>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</si>
  <si>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</si>
  <si>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</si>
  <si>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</si>
  <si>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</si>
  <si>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</si>
  <si>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</si>
  <si>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</si>
  <si>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</si>
  <si>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</si>
  <si>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</si>
  <si>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</si>
  <si>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</si>
  <si>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</si>
  <si>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</si>
  <si>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</si>
  <si>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</si>
  <si>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</si>
  <si>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</si>
  <si>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</si>
  <si>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</si>
  <si>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</si>
  <si>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</si>
  <si>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</si>
  <si>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</si>
  <si>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</si>
  <si>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</si>
  <si>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</si>
  <si>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</si>
  <si>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</si>
  <si>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</si>
  <si>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</si>
  <si>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</si>
  <si>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</si>
  <si>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</si>
  <si>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</si>
  <si>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</si>
  <si>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</si>
  <si>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</si>
  <si>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</si>
  <si>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</si>
  <si>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</si>
  <si>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</si>
  <si>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</si>
  <si>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</si>
  <si>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</si>
  <si>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</si>
  <si>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</si>
  <si>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</si>
  <si>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</si>
  <si>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</si>
  <si>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</si>
  <si>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</si>
  <si>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</si>
  <si>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</si>
  <si>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</si>
  <si>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</si>
  <si>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</si>
  <si>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</si>
  <si>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</si>
  <si>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</si>
  <si>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</si>
  <si>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</si>
  <si>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</si>
  <si>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</si>
  <si>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</si>
  <si>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</si>
  <si>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</si>
  <si>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</si>
  <si>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</si>
  <si>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</si>
  <si>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</si>
  <si>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</si>
  <si>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</si>
  <si>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</si>
  <si>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</si>
  <si>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</si>
  <si>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</si>
  <si>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</si>
  <si>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</si>
  <si>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</si>
  <si>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</si>
  <si>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</si>
  <si>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</si>
  <si>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</si>
  <si>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</si>
  <si>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</si>
  <si>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</si>
  <si>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</si>
  <si>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</si>
  <si>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</si>
  <si>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</si>
  <si>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</si>
  <si>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</si>
  <si>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</si>
  <si>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</si>
  <si>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</si>
  <si>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</si>
  <si>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</si>
  <si>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</si>
  <si>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</si>
  <si>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</si>
  <si>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</si>
  <si>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</si>
  <si>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</si>
  <si>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</si>
  <si>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</si>
  <si>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</si>
  <si>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</si>
  <si>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</si>
  <si>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</si>
  <si>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</si>
  <si>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</si>
  <si>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</si>
  <si>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</si>
  <si>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</si>
  <si>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</si>
  <si>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</si>
  <si>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</si>
  <si>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</si>
  <si>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</si>
  <si>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</si>
  <si>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</si>
  <si>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</si>
  <si>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</si>
  <si>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</si>
  <si>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</si>
  <si>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</si>
  <si>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</si>
  <si>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</si>
  <si>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</si>
  <si>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</si>
  <si>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</si>
  <si>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</si>
  <si>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</si>
  <si>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</si>
  <si>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</si>
  <si>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</si>
  <si>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</si>
  <si>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</si>
  <si>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</si>
  <si>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</si>
  <si>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</si>
  <si>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</si>
  <si>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</si>
  <si>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</si>
  <si>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</si>
  <si>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</si>
  <si>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</si>
  <si>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</si>
  <si>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</si>
  <si>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</si>
  <si>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</si>
  <si>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</si>
  <si>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</si>
  <si>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</si>
  <si>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</si>
  <si>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</si>
  <si>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</si>
  <si>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</si>
  <si>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</si>
  <si>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</si>
  <si>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</si>
  <si>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</si>
  <si>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</si>
  <si>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</si>
  <si>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</si>
  <si>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</si>
  <si>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</si>
  <si>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</si>
  <si>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</si>
  <si>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</si>
  <si>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</si>
  <si>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</si>
  <si>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</si>
  <si>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</si>
  <si>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</si>
  <si>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</si>
  <si>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</si>
  <si>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</si>
  <si>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</si>
  <si>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</si>
  <si>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</si>
  <si>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</si>
  <si>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</si>
  <si>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</si>
  <si>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</si>
  <si>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</si>
  <si>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</si>
  <si>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</si>
  <si>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</si>
  <si>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</si>
  <si>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</si>
  <si>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</si>
  <si>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</si>
  <si>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</si>
  <si>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</si>
  <si>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</si>
  <si>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</si>
  <si>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</si>
  <si>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</si>
  <si>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</si>
  <si>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</si>
  <si>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</si>
  <si>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</si>
  <si>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</si>
  <si>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</si>
  <si>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</si>
  <si>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</si>
  <si>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</si>
  <si>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</si>
  <si>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</si>
  <si>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</si>
  <si>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</si>
  <si>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</si>
  <si>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</si>
  <si>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</si>
  <si>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</si>
  <si>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</si>
  <si>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</si>
  <si>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</si>
  <si>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</si>
  <si>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</si>
  <si>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</si>
  <si>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</si>
  <si>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</si>
  <si>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</si>
  <si>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</si>
  <si>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</si>
  <si>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</si>
  <si>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</si>
  <si>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</si>
  <si>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</si>
  <si>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</si>
  <si>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</si>
  <si>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</si>
  <si>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</si>
  <si>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</si>
  <si>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</si>
  <si>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</si>
  <si>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</si>
  <si>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</si>
  <si>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</si>
  <si>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</si>
  <si>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</si>
  <si>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</si>
  <si>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</si>
  <si>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</si>
  <si>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</si>
  <si>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</si>
  <si>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</si>
  <si>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</si>
  <si>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</si>
  <si>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</si>
  <si>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</si>
  <si>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</si>
  <si>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</si>
  <si>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</si>
  <si>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</si>
  <si>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</si>
  <si>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</si>
  <si>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</si>
  <si>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</si>
  <si>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</si>
  <si>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</si>
  <si>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</si>
  <si>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</si>
  <si>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</si>
  <si>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</si>
  <si>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</si>
  <si>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</si>
  <si>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</si>
  <si>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</si>
  <si>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</si>
  <si>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</si>
  <si>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</si>
  <si>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</si>
  <si>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</si>
  <si>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</si>
  <si>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</si>
  <si>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</si>
  <si>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</si>
  <si>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</si>
  <si>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</si>
  <si>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</si>
  <si>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</si>
  <si>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</si>
  <si>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</si>
  <si>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</si>
  <si>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</si>
  <si>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</si>
  <si>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</si>
  <si>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</si>
  <si>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</si>
  <si>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</si>
  <si>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</si>
  <si>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</si>
  <si>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</si>
  <si>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</si>
  <si>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</si>
  <si>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</si>
  <si>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</si>
  <si>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</si>
  <si>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</si>
  <si>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</si>
  <si>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</si>
  <si>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</si>
  <si>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</si>
  <si>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</si>
  <si>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</si>
  <si>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</si>
  <si>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</si>
  <si>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</si>
  <si>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</si>
  <si>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</si>
  <si>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</si>
  <si>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</si>
  <si>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</si>
  <si>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</si>
  <si>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</si>
  <si>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</si>
  <si>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</si>
  <si>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</si>
  <si>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</si>
  <si>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</si>
  <si>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</si>
  <si>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</si>
  <si>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</si>
  <si>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</si>
  <si>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</si>
  <si>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</si>
  <si>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</si>
  <si>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</si>
  <si>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</si>
  <si>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</si>
  <si>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</si>
  <si>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</si>
  <si>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</si>
  <si>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</si>
  <si>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</si>
  <si>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</si>
  <si>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</si>
  <si>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</si>
  <si>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</si>
  <si>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</si>
  <si>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</si>
  <si>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</si>
  <si>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</si>
  <si>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</si>
  <si>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</si>
  <si>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</si>
  <si>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</si>
  <si>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</si>
  <si>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</si>
  <si>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</si>
  <si>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</si>
  <si>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</si>
  <si>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</si>
  <si>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</si>
  <si>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</si>
  <si>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</si>
  <si>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</si>
  <si>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</si>
  <si>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</si>
  <si>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</si>
  <si>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</si>
  <si>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</si>
  <si>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</si>
  <si>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</si>
  <si>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</si>
  <si>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</si>
  <si>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</si>
  <si>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</si>
  <si>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</si>
  <si>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</si>
  <si>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</si>
  <si>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</si>
  <si>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</si>
  <si>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</si>
  <si>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</si>
  <si>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</si>
  <si>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</si>
  <si>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</si>
  <si>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</si>
  <si>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</si>
  <si>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</si>
  <si>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</si>
  <si>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</si>
  <si>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</si>
  <si>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</si>
  <si>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</si>
  <si>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</si>
  <si>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</si>
  <si>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</si>
  <si>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</si>
  <si>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</si>
  <si>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</si>
  <si>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</si>
  <si>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</si>
  <si>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</si>
  <si>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</si>
  <si>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</si>
  <si>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</si>
  <si>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</si>
  <si>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</si>
  <si>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</si>
  <si>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</si>
  <si>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</si>
  <si>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</si>
  <si>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</si>
  <si>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</si>
  <si>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</si>
  <si>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</si>
  <si>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</si>
  <si>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</si>
  <si>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</si>
  <si>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</si>
  <si>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</si>
  <si>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</si>
  <si>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</si>
  <si>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</si>
  <si>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</si>
  <si>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</si>
  <si>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</si>
  <si>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</si>
  <si>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</si>
  <si>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</si>
  <si>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</si>
  <si>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</si>
  <si>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</si>
  <si>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</si>
  <si>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</si>
  <si>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</si>
  <si>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</si>
  <si>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</si>
  <si>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</si>
  <si>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</si>
  <si>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</si>
  <si>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</si>
  <si>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</si>
  <si>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</si>
  <si>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</si>
  <si>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</si>
  <si>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</si>
  <si>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</si>
  <si>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</si>
  <si>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</si>
  <si>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</si>
  <si>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</si>
  <si>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</si>
  <si>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</si>
  <si>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</si>
  <si>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</si>
  <si>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</si>
  <si>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</si>
  <si>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</si>
  <si>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</si>
  <si>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</si>
  <si>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</si>
  <si>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</si>
  <si>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</si>
  <si>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</si>
  <si>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</si>
  <si>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</si>
  <si>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</si>
  <si>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</si>
  <si>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</si>
  <si>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</si>
  <si>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</si>
  <si>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</si>
  <si>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</si>
  <si>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</si>
  <si>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</si>
  <si>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</si>
  <si>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</si>
  <si>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</si>
  <si>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</si>
  <si>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</si>
  <si>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</si>
  <si>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</si>
  <si>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</si>
  <si>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</si>
  <si>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</si>
  <si>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</si>
  <si>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</si>
  <si>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</si>
  <si>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</si>
  <si>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</si>
  <si>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</si>
  <si>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</si>
  <si>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</si>
  <si>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</si>
  <si>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</si>
  <si>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</si>
  <si>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</si>
  <si>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</si>
  <si>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</si>
  <si>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</si>
  <si>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</si>
  <si>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</si>
  <si>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</si>
  <si>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</si>
  <si>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</si>
  <si>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</si>
  <si>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</si>
  <si>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</si>
  <si>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</si>
  <si>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</si>
  <si>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</si>
  <si>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</si>
  <si>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</si>
  <si>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</si>
  <si>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</si>
  <si>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</si>
  <si>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</si>
  <si>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</si>
  <si>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</si>
  <si>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</si>
  <si>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</si>
  <si>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</si>
  <si>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</si>
  <si>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</si>
  <si>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</si>
  <si>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</si>
  <si>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</si>
  <si>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</si>
  <si>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</si>
  <si>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</si>
  <si>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</si>
  <si>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</si>
  <si>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</si>
  <si>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</si>
  <si>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</si>
  <si>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</si>
  <si>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</si>
  <si>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</si>
  <si>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</si>
  <si>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</si>
  <si>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</si>
  <si>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</si>
  <si>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</si>
  <si>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</si>
  <si>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</si>
  <si>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</si>
  <si>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</si>
  <si>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</si>
  <si>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</si>
  <si>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</si>
  <si>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</si>
  <si>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</si>
  <si>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</si>
  <si>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</si>
  <si>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</si>
  <si>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</si>
  <si>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</si>
  <si>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</si>
  <si>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</si>
  <si>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</si>
  <si>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</si>
  <si>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</si>
  <si>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</si>
  <si>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</si>
  <si>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</si>
  <si>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</si>
  <si>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</si>
  <si>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</si>
  <si>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</si>
  <si>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</si>
  <si>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</si>
  <si>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</si>
  <si>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</si>
  <si>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</si>
  <si>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</si>
  <si>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</si>
  <si>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</si>
  <si>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</si>
  <si>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</si>
  <si>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</si>
  <si>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</si>
  <si>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</si>
  <si>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</si>
  <si>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</si>
  <si>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</si>
  <si>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</si>
  <si>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</si>
  <si>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</si>
  <si>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</si>
  <si>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</si>
  <si>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</si>
  <si>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</si>
  <si>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</si>
  <si>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</si>
  <si>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</si>
  <si>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</si>
  <si>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</si>
  <si>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</si>
  <si>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</si>
  <si>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</si>
  <si>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</si>
  <si>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</si>
  <si>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</si>
  <si>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</si>
  <si>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</si>
  <si>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</si>
  <si>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</si>
  <si>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</si>
  <si>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</si>
  <si>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</si>
  <si>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</si>
  <si>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</si>
  <si>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</si>
  <si>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</si>
  <si>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</si>
  <si>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</si>
  <si>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</si>
  <si>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</si>
  <si>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</si>
  <si>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</si>
  <si>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</si>
  <si>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</si>
  <si>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</si>
  <si>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</si>
  <si>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</si>
  <si>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</si>
  <si>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</si>
  <si>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</si>
  <si>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</si>
  <si>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</si>
  <si>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</si>
  <si>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</si>
  <si>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</si>
  <si>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</si>
  <si>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</si>
  <si>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</si>
  <si>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</si>
  <si>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</si>
  <si>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</si>
  <si>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</si>
  <si>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</si>
  <si>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</si>
  <si>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</si>
  <si>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</si>
  <si>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</si>
  <si>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</si>
  <si>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</si>
  <si>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</si>
  <si>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</si>
  <si>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</si>
  <si>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</si>
  <si>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</si>
  <si>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</si>
  <si>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</si>
  <si>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</si>
  <si>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</si>
  <si>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</si>
  <si>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</si>
  <si>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</si>
  <si>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</si>
  <si>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</si>
  <si>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</si>
  <si>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</si>
  <si>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</si>
  <si>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</si>
  <si>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</si>
  <si>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</si>
  <si>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</si>
  <si>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</si>
  <si>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</si>
  <si>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</si>
  <si>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</si>
  <si>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</si>
  <si>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</si>
  <si>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</si>
  <si>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</si>
  <si>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</si>
  <si>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</si>
  <si>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</si>
  <si>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</si>
  <si>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</si>
  <si>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</si>
  <si>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</si>
  <si>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</si>
  <si>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</si>
  <si>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</si>
  <si>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</si>
  <si>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</si>
  <si>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</si>
  <si>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</si>
  <si>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</si>
  <si>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</si>
  <si>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</si>
  <si>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</si>
  <si>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</si>
  <si>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</si>
  <si>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</si>
  <si>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</si>
  <si>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</si>
  <si>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</si>
  <si>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</si>
  <si>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</si>
  <si>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</si>
  <si>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</si>
  <si>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</si>
  <si>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</si>
  <si>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</si>
  <si>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</si>
  <si>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</si>
  <si>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</si>
  <si>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</si>
  <si>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</si>
  <si>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</si>
  <si>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</si>
  <si>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</si>
  <si>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</si>
  <si>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</si>
  <si>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</si>
  <si>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</si>
  <si>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</si>
  <si>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</si>
  <si>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</si>
  <si>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</si>
  <si>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</si>
  <si>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</si>
  <si>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</si>
  <si>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</si>
  <si>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</si>
  <si>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</si>
  <si>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</si>
  <si>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</si>
  <si>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</si>
  <si>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</si>
  <si>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</si>
  <si>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</si>
  <si>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</si>
  <si>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</si>
  <si>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</si>
  <si>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</si>
  <si>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</si>
  <si>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</si>
  <si>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</si>
  <si>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</si>
  <si>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</si>
  <si>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</si>
  <si>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</si>
  <si>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</si>
  <si>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</si>
  <si>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</si>
  <si>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</si>
  <si>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</si>
  <si>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</si>
  <si>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</si>
  <si>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</si>
  <si>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</si>
  <si>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</si>
  <si>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</si>
  <si>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</si>
  <si>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</si>
  <si>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</si>
  <si>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</si>
  <si>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</si>
  <si>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</si>
  <si>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</si>
  <si>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</si>
  <si>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</si>
  <si>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</si>
  <si>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</si>
  <si>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</si>
  <si>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</si>
  <si>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</si>
  <si>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</si>
  <si>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</si>
  <si>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</si>
  <si>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</si>
  <si>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</si>
  <si>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</si>
  <si>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</si>
  <si>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</si>
  <si>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</si>
  <si>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</si>
  <si>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</si>
  <si>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</si>
  <si>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</si>
  <si>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</si>
  <si>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</si>
  <si>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</si>
  <si>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</si>
  <si>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</si>
  <si>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</si>
  <si>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</si>
  <si>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</si>
  <si>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</si>
  <si>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</si>
  <si>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</si>
  <si>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</si>
  <si>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</si>
  <si>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</si>
  <si>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</si>
  <si>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</si>
  <si>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</si>
  <si>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</si>
  <si>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</si>
  <si>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</si>
  <si>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</si>
  <si>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</si>
  <si>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</si>
  <si>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</si>
  <si>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</si>
  <si>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</si>
  <si>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</si>
  <si>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</si>
  <si>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</si>
  <si>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</si>
  <si>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</si>
  <si>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</si>
  <si>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</si>
  <si>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</si>
  <si>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</si>
  <si>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</si>
  <si>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</si>
  <si>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</si>
  <si>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</si>
  <si>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</si>
  <si>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</si>
  <si>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</si>
  <si>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</si>
  <si>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</si>
  <si>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</si>
  <si>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</si>
  <si>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</si>
  <si>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</si>
  <si>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</si>
  <si>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</si>
  <si>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</si>
  <si>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</si>
  <si>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</si>
  <si>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</si>
  <si>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</si>
  <si>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</si>
  <si>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</si>
  <si>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</si>
  <si>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</si>
  <si>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</si>
  <si>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</si>
  <si>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</si>
  <si>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</si>
  <si>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</si>
  <si>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</si>
  <si>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</si>
  <si>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</si>
  <si>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</si>
  <si>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</si>
  <si>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</si>
  <si>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</si>
  <si>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</si>
  <si>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</si>
  <si>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</si>
  <si>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</si>
  <si>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</si>
  <si>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</si>
  <si>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</si>
  <si>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</si>
  <si>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</si>
  <si>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</si>
  <si>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</si>
  <si>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</si>
  <si>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</si>
  <si>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</si>
  <si>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</si>
  <si>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</si>
  <si>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</si>
  <si>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</si>
  <si>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</si>
  <si>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</si>
  <si>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</si>
  <si>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</si>
  <si>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</si>
  <si>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</si>
  <si>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</si>
  <si>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</si>
  <si>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</si>
  <si>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</si>
  <si>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</si>
  <si>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</si>
  <si>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</si>
  <si>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</si>
  <si>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</si>
  <si>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</si>
  <si>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</si>
  <si>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</si>
  <si>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</si>
  <si>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</si>
  <si>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</si>
  <si>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</si>
  <si>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</si>
  <si>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</si>
  <si>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</si>
  <si>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</si>
  <si>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</si>
  <si>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</si>
  <si>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</si>
  <si>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</si>
  <si>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</si>
  <si>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</si>
  <si>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</si>
  <si>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</si>
  <si>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</si>
  <si>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</si>
  <si>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</si>
  <si>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</si>
  <si>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</si>
  <si>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</si>
  <si>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</si>
  <si>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</si>
  <si>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</si>
  <si>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</si>
  <si>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</si>
  <si>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</si>
  <si>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</si>
  <si>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</si>
  <si>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</si>
  <si>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</si>
  <si>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</si>
  <si>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</si>
  <si>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</si>
  <si>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</si>
  <si>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</si>
  <si>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</si>
  <si>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</si>
  <si>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</si>
  <si>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</si>
  <si>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</si>
  <si>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</si>
  <si>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</si>
  <si>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</si>
  <si>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</si>
  <si>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</si>
  <si>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</si>
  <si>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</si>
  <si>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</si>
  <si>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</si>
  <si>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</si>
  <si>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</si>
  <si>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</si>
  <si>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</si>
  <si>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</si>
  <si>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</si>
  <si>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</si>
  <si>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</si>
  <si>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</si>
  <si>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</si>
  <si>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</si>
  <si>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</si>
  <si>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</si>
  <si>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</si>
  <si>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</si>
  <si>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</si>
  <si>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</si>
  <si>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</si>
  <si>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</si>
  <si>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</si>
  <si>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</si>
  <si>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</si>
  <si>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</si>
  <si>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</si>
  <si>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</si>
  <si>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</si>
  <si>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</si>
  <si>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</si>
  <si>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</si>
  <si>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</si>
  <si>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</si>
  <si>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</si>
  <si>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</si>
  <si>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</si>
  <si>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</si>
  <si>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</si>
  <si>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</si>
  <si>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</si>
  <si>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</si>
  <si>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</si>
  <si>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</si>
  <si>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</si>
  <si>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</si>
  <si>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</si>
  <si>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</si>
  <si>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</si>
  <si>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</si>
  <si>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</si>
  <si>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</si>
  <si>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</si>
  <si>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</si>
  <si>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</si>
  <si>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</si>
  <si>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</si>
  <si>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</si>
  <si>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</si>
  <si>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</si>
  <si>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</si>
  <si>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</si>
  <si>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</si>
  <si>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</si>
  <si>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</si>
  <si>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</si>
  <si>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</si>
  <si>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</si>
  <si>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</si>
  <si>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</si>
  <si>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</si>
  <si>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</si>
  <si>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</si>
  <si>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</si>
  <si>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</si>
  <si>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</si>
  <si>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</si>
  <si>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</si>
  <si>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</si>
  <si>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</si>
  <si>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</si>
  <si>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</si>
  <si>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</si>
  <si>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</si>
  <si>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</si>
  <si>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</si>
  <si>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</si>
  <si>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</si>
  <si>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</si>
  <si>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</si>
  <si>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</si>
  <si>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</si>
  <si>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</si>
  <si>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</si>
  <si>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</si>
  <si>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</si>
  <si>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</si>
  <si>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</si>
  <si>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</si>
  <si>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</si>
  <si>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</si>
  <si>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</si>
  <si>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</si>
  <si>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</si>
  <si>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</si>
  <si>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</si>
  <si>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</si>
  <si>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</si>
  <si>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</si>
  <si>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</si>
  <si>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</si>
  <si>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</si>
  <si>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</si>
  <si>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</si>
  <si>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</si>
  <si>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</si>
  <si>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</si>
  <si>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</si>
  <si>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</si>
  <si>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</si>
  <si>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</si>
  <si>
    <t>http://www.derbyshirehealthcareft.nhs.uk/about-us/safe-staffing/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</si>
</sst>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10409]0.0;\(0.0\)"/>
  </numFmts>
  <fonts count="80"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sz val="8"/>
      <color indexed="8"/>
      <name val="Arial"/>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56">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xf numFmtId="0" fontId="1" fillId="0" borderId="0"/>
  </cellStyleXfs>
  <cellXfs count="190">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35" fillId="41" borderId="0" xfId="0" applyFont="1" applyFill="1" applyProtection="1"/>
    <xf numFmtId="0" fontId="3" fillId="39" borderId="1" xfId="45" applyNumberFormat="1" applyFont="1" applyFill="1" applyBorder="1" applyAlignment="1" applyProtection="1">
      <alignment horizontal="center" vertical="center" wrapText="1"/>
      <protection locked="0"/>
    </xf>
    <xf numFmtId="0" fontId="1" fillId="0" borderId="6" xfId="55" applyFont="1" applyBorder="1" applyAlignment="1" applyProtection="1">
      <alignment horizontal="left" vertical="center" wrapText="1"/>
      <protection locked="0"/>
    </xf>
    <xf numFmtId="0" fontId="3" fillId="39" borderId="4" xfId="55" applyFont="1" applyFill="1" applyBorder="1" applyAlignment="1" applyProtection="1">
      <alignment horizontal="left" vertical="center" wrapText="1"/>
      <protection locked="0"/>
    </xf>
    <xf numFmtId="0" fontId="3" fillId="39" borderId="1" xfId="45" quotePrefix="1" applyNumberFormat="1" applyFont="1" applyFill="1" applyBorder="1" applyAlignment="1" applyProtection="1">
      <alignment horizontal="left"/>
      <protection locked="0"/>
    </xf>
    <xf numFmtId="166" fontId="79" fillId="0" borderId="27" xfId="55" applyNumberFormat="1" applyFont="1" applyBorder="1" applyAlignment="1" applyProtection="1">
      <alignment horizontal="center" vertical="center" wrapText="1" readingOrder="1"/>
      <protection locked="0"/>
    </xf>
    <xf numFmtId="0" fontId="79" fillId="0" borderId="27" xfId="55" applyFont="1" applyBorder="1" applyAlignment="1" applyProtection="1">
      <alignment horizontal="center" vertical="center" wrapText="1" readingOrder="1"/>
      <protection locked="0"/>
    </xf>
    <xf numFmtId="0" fontId="45" fillId="35" borderId="0" xfId="0" applyFont="1" applyFill="1" applyAlignment="1" applyProtection="1">
      <alignment horizontal="center" vertical="center"/>
      <protection hidden="1"/>
    </xf>
    <xf numFmtId="0" fontId="36" fillId="34" borderId="1" xfId="0" applyFont="1" applyFill="1" applyBorder="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49" fillId="35" borderId="1" xfId="0" applyFont="1" applyFill="1" applyBorder="1" applyAlignment="1" applyProtection="1">
      <alignment horizontal="center" vertical="center" wrapText="1"/>
      <protection hidden="1"/>
    </xf>
    <xf numFmtId="0" fontId="2" fillId="34" borderId="12" xfId="36" applyNumberFormat="1" applyFill="1" applyBorder="1" applyAlignment="1" applyProtection="1">
      <alignment horizontal="center" vertical="center" wrapText="1"/>
      <protection locked="0" hidden="1"/>
    </xf>
    <xf numFmtId="0" fontId="60" fillId="34" borderId="13" xfId="55" applyNumberFormat="1" applyFont="1" applyFill="1" applyBorder="1" applyAlignment="1" applyProtection="1">
      <alignment horizontal="center" vertical="center" wrapText="1"/>
      <protection locked="0" hidden="1"/>
    </xf>
    <xf numFmtId="0" fontId="60" fillId="34" borderId="14" xfId="55"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9" fillId="35" borderId="1"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51" fillId="34" borderId="0" xfId="0" applyFont="1" applyFill="1" applyAlignment="1" applyProtection="1">
      <alignment horizontal="center"/>
    </xf>
    <xf numFmtId="0" fontId="50" fillId="35" borderId="6" xfId="0" applyFont="1" applyFill="1" applyBorder="1" applyAlignment="1">
      <alignment horizontal="center" vertical="center" wrapText="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2 2" xfId="55"/>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182880</xdr:rowOff>
        </xdr:from>
        <xdr:to>
          <xdr:col>3</xdr:col>
          <xdr:colOff>830580</xdr:colOff>
          <xdr:row>5</xdr:row>
          <xdr:rowOff>213360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8" sqref="D18"/>
    </sheetView>
  </sheetViews>
  <sheetFormatPr defaultColWidth="9.109375" defaultRowHeight="15.6" x14ac:dyDescent="0.3"/>
  <cols>
    <col min="1" max="1" width="9.109375" style="24"/>
    <col min="2" max="2" width="18.33203125" style="24" customWidth="1"/>
    <col min="3" max="3" width="22.44140625" style="24" customWidth="1"/>
    <col min="4" max="4" width="38.6640625" style="24" customWidth="1"/>
    <col min="5" max="7" width="9.109375" style="24"/>
    <col min="8" max="8" width="51.44140625" style="27" customWidth="1"/>
    <col min="9" max="16384" width="9.109375" style="24"/>
  </cols>
  <sheetData>
    <row r="2" spans="2:8" x14ac:dyDescent="0.3">
      <c r="B2" s="26" t="s">
        <v>10885</v>
      </c>
    </row>
    <row r="3" spans="2:8" x14ac:dyDescent="0.3">
      <c r="C3" s="24" t="s">
        <v>11028</v>
      </c>
    </row>
    <row r="4" spans="2:8" s="26" customFormat="1" x14ac:dyDescent="0.3">
      <c r="B4" s="26" t="s">
        <v>10886</v>
      </c>
      <c r="C4" s="26" t="s">
        <v>10887</v>
      </c>
      <c r="D4" s="26" t="s">
        <v>10888</v>
      </c>
      <c r="H4" s="28" t="s">
        <v>283</v>
      </c>
    </row>
    <row r="5" spans="2:8" x14ac:dyDescent="0.3">
      <c r="B5" s="24">
        <v>0.1</v>
      </c>
      <c r="C5" s="25">
        <v>42977</v>
      </c>
      <c r="D5" s="24" t="s">
        <v>10889</v>
      </c>
      <c r="H5" s="27" t="s">
        <v>10890</v>
      </c>
    </row>
    <row r="6" spans="2:8" x14ac:dyDescent="0.3">
      <c r="B6" s="24">
        <v>0.2</v>
      </c>
      <c r="C6" s="25">
        <v>43115</v>
      </c>
      <c r="D6" s="24" t="s">
        <v>10899</v>
      </c>
      <c r="H6" s="27" t="s">
        <v>10891</v>
      </c>
    </row>
    <row r="7" spans="2:8" x14ac:dyDescent="0.3">
      <c r="B7" s="24">
        <v>0.3</v>
      </c>
      <c r="C7" s="25">
        <v>43125</v>
      </c>
      <c r="D7" s="24" t="s">
        <v>11025</v>
      </c>
      <c r="H7" s="27" t="s">
        <v>10892</v>
      </c>
    </row>
    <row r="8" spans="2:8" x14ac:dyDescent="0.3">
      <c r="B8" s="24">
        <v>0.4</v>
      </c>
      <c r="C8" s="25">
        <v>43129</v>
      </c>
      <c r="D8" s="24" t="s">
        <v>11027</v>
      </c>
      <c r="H8" s="27" t="s">
        <v>10894</v>
      </c>
    </row>
    <row r="9" spans="2:8" x14ac:dyDescent="0.3">
      <c r="B9" s="24">
        <v>4</v>
      </c>
      <c r="C9" s="25">
        <v>43131</v>
      </c>
      <c r="D9" s="24" t="s">
        <v>11029</v>
      </c>
    </row>
    <row r="10" spans="2:8" x14ac:dyDescent="0.3">
      <c r="B10" s="24">
        <v>5</v>
      </c>
      <c r="D10" s="24" t="s">
        <v>11030</v>
      </c>
    </row>
    <row r="11" spans="2:8" x14ac:dyDescent="0.3">
      <c r="B11" s="24">
        <v>6</v>
      </c>
      <c r="C11" s="140">
        <v>43159</v>
      </c>
      <c r="D11" s="24" t="s">
        <v>11031</v>
      </c>
    </row>
    <row r="12" spans="2:8" x14ac:dyDescent="0.3">
      <c r="B12" s="24">
        <v>7</v>
      </c>
      <c r="C12" s="140">
        <v>43187</v>
      </c>
      <c r="D12" s="24" t="s">
        <v>11038</v>
      </c>
    </row>
    <row r="13" spans="2:8" x14ac:dyDescent="0.3">
      <c r="B13" s="24">
        <v>8</v>
      </c>
      <c r="C13" s="140">
        <v>43220</v>
      </c>
      <c r="D13" s="24" t="s">
        <v>11039</v>
      </c>
    </row>
    <row r="14" spans="2:8" x14ac:dyDescent="0.3">
      <c r="B14" s="24">
        <v>9</v>
      </c>
      <c r="C14" s="140">
        <v>43230</v>
      </c>
      <c r="D14" s="24" t="s">
        <v>11051</v>
      </c>
      <c r="H14" s="27" t="s">
        <v>10900</v>
      </c>
    </row>
    <row r="15" spans="2:8" x14ac:dyDescent="0.3">
      <c r="B15" s="24">
        <v>10</v>
      </c>
      <c r="C15" s="140">
        <v>43250</v>
      </c>
      <c r="D15" s="24" t="s">
        <v>11052</v>
      </c>
    </row>
    <row r="16" spans="2:8" x14ac:dyDescent="0.3">
      <c r="B16" s="24">
        <v>11</v>
      </c>
      <c r="C16" s="140">
        <v>43277</v>
      </c>
      <c r="D16" s="24" t="s">
        <v>11053</v>
      </c>
      <c r="H16" s="27" t="s">
        <v>10901</v>
      </c>
    </row>
    <row r="17" spans="2:8" x14ac:dyDescent="0.3">
      <c r="B17" s="24">
        <v>12</v>
      </c>
      <c r="C17" s="140">
        <v>43306</v>
      </c>
      <c r="D17" s="24" t="s">
        <v>11094</v>
      </c>
      <c r="H17" s="27" t="s">
        <v>10902</v>
      </c>
    </row>
    <row r="18" spans="2:8" x14ac:dyDescent="0.3">
      <c r="H18" s="27" t="s">
        <v>10903</v>
      </c>
    </row>
    <row r="19" spans="2:8" x14ac:dyDescent="0.3">
      <c r="H19" s="27" t="s">
        <v>10904</v>
      </c>
    </row>
    <row r="20" spans="2:8" x14ac:dyDescent="0.3">
      <c r="H20" s="27" t="s">
        <v>10905</v>
      </c>
    </row>
    <row r="21" spans="2:8" x14ac:dyDescent="0.3">
      <c r="H21" s="27" t="s">
        <v>10906</v>
      </c>
    </row>
    <row r="22" spans="2:8" x14ac:dyDescent="0.3">
      <c r="H22" s="27" t="s">
        <v>10907</v>
      </c>
    </row>
    <row r="23" spans="2:8" x14ac:dyDescent="0.3">
      <c r="H23" s="27" t="s">
        <v>10908</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Q34"/>
    </sheetView>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zoomScaleNormal="100" workbookViewId="0">
      <selection activeCell="F6" sqref="F6"/>
    </sheetView>
  </sheetViews>
  <sheetFormatPr defaultColWidth="0" defaultRowHeight="13.8" zeroHeight="1" x14ac:dyDescent="0.3"/>
  <cols>
    <col min="1" max="1" width="6.33203125" style="29" customWidth="1"/>
    <col min="2" max="2" width="2.88671875" style="29" customWidth="1"/>
    <col min="3" max="3" width="16.5546875" style="29" customWidth="1"/>
    <col min="4" max="4" width="12.6640625" style="29" customWidth="1"/>
    <col min="5" max="5" width="11.44140625" style="29" customWidth="1"/>
    <col min="6" max="6" width="68.6640625" style="30" customWidth="1"/>
    <col min="7" max="7" width="14" style="29" customWidth="1"/>
    <col min="8" max="9" width="9.109375" style="29" customWidth="1"/>
    <col min="10" max="10" width="10.88671875" style="29" customWidth="1"/>
    <col min="11" max="11" width="9.109375" style="29" hidden="1" customWidth="1"/>
    <col min="12" max="13" width="0" style="29" hidden="1" customWidth="1"/>
    <col min="14" max="16384" width="9.109375" style="29" hidden="1"/>
  </cols>
  <sheetData>
    <row r="1" spans="2:13" ht="30.75" customHeight="1" x14ac:dyDescent="0.3"/>
    <row r="2" spans="2:13" ht="24" customHeight="1" x14ac:dyDescent="0.65">
      <c r="B2" s="32"/>
      <c r="C2" s="150" t="s">
        <v>10983</v>
      </c>
      <c r="D2" s="150"/>
      <c r="E2" s="150"/>
      <c r="F2" s="150"/>
      <c r="G2" s="150"/>
      <c r="H2" s="150"/>
      <c r="I2" s="150"/>
      <c r="J2" s="32"/>
    </row>
    <row r="3" spans="2:13" ht="27" customHeight="1" x14ac:dyDescent="0.65">
      <c r="B3" s="32"/>
      <c r="C3" s="150"/>
      <c r="D3" s="150"/>
      <c r="E3" s="150"/>
      <c r="F3" s="150"/>
      <c r="G3" s="150"/>
      <c r="H3" s="150"/>
      <c r="I3" s="150"/>
      <c r="J3" s="32"/>
    </row>
    <row r="4" spans="2:13" ht="48" customHeight="1" x14ac:dyDescent="0.3">
      <c r="C4" s="153" t="s">
        <v>10898</v>
      </c>
      <c r="D4" s="153"/>
      <c r="E4" s="153"/>
      <c r="F4" s="153"/>
      <c r="G4" s="153"/>
      <c r="H4" s="153"/>
      <c r="I4" s="153"/>
    </row>
    <row r="5" spans="2:13" ht="15" customHeight="1" x14ac:dyDescent="0.3">
      <c r="F5" s="29"/>
    </row>
    <row r="6" spans="2:13" ht="16.5" customHeight="1" x14ac:dyDescent="0.4">
      <c r="C6" s="152"/>
      <c r="D6" s="152"/>
      <c r="E6" s="90" t="s">
        <v>1079</v>
      </c>
      <c r="F6" s="91" t="str">
        <f>VLOOKUP(OrgCodeSelection,Orgs,2,FALSE)</f>
        <v>Derbyshire Healthcare NHS Foundation Trust</v>
      </c>
      <c r="G6" s="89"/>
    </row>
    <row r="7" spans="2:13" ht="16.5" customHeight="1" x14ac:dyDescent="0.3">
      <c r="C7" s="31"/>
      <c r="E7" s="88"/>
      <c r="F7" s="89"/>
      <c r="G7" s="89"/>
    </row>
    <row r="8" spans="2:13" ht="15.75" customHeight="1" x14ac:dyDescent="0.3">
      <c r="C8" s="154" t="s">
        <v>284</v>
      </c>
      <c r="D8" s="155"/>
      <c r="E8" s="155"/>
      <c r="F8" s="155"/>
      <c r="G8" s="155"/>
      <c r="H8" s="155"/>
      <c r="I8" s="156"/>
    </row>
    <row r="9" spans="2:13" ht="12.75" customHeight="1" x14ac:dyDescent="0.3">
      <c r="C9" s="157" t="s">
        <v>10895</v>
      </c>
      <c r="D9" s="158"/>
      <c r="E9" s="158"/>
      <c r="F9" s="158"/>
      <c r="G9" s="158"/>
      <c r="H9" s="158"/>
      <c r="I9" s="159"/>
    </row>
    <row r="10" spans="2:13" ht="15.75" customHeight="1" x14ac:dyDescent="0.3">
      <c r="C10" s="157"/>
      <c r="D10" s="158"/>
      <c r="E10" s="158"/>
      <c r="F10" s="158"/>
      <c r="G10" s="158"/>
      <c r="H10" s="158"/>
      <c r="I10" s="159"/>
    </row>
    <row r="11" spans="2:13" ht="12.75" customHeight="1" x14ac:dyDescent="0.3">
      <c r="C11" s="160"/>
      <c r="D11" s="161"/>
      <c r="E11" s="161"/>
      <c r="F11" s="161"/>
      <c r="G11" s="161"/>
      <c r="H11" s="161"/>
      <c r="I11" s="162"/>
    </row>
    <row r="12" spans="2:13" ht="15.6" x14ac:dyDescent="0.3">
      <c r="C12" s="86"/>
      <c r="D12" s="86"/>
      <c r="E12" s="86"/>
      <c r="F12" s="86"/>
      <c r="G12" s="86"/>
      <c r="H12" s="86"/>
      <c r="I12" s="86"/>
    </row>
    <row r="13" spans="2:13" ht="15.6" x14ac:dyDescent="0.3">
      <c r="C13" s="154" t="s">
        <v>10896</v>
      </c>
      <c r="D13" s="155"/>
      <c r="E13" s="155"/>
      <c r="F13" s="155"/>
      <c r="G13" s="155"/>
      <c r="H13" s="155"/>
      <c r="I13" s="156"/>
    </row>
    <row r="14" spans="2:13" ht="14.4" x14ac:dyDescent="0.3">
      <c r="C14" s="163" t="str">
        <f>M14</f>
        <v/>
      </c>
      <c r="D14" s="163"/>
      <c r="E14" s="163"/>
      <c r="F14" s="163"/>
      <c r="G14" s="163"/>
      <c r="H14" s="163"/>
      <c r="I14" s="163"/>
      <c r="M14" s="29" t="str">
        <f>IF(OrgCodeSelection="","No 'Organisation Code' has been selected. Please choose an organisation","")</f>
        <v/>
      </c>
    </row>
    <row r="15" spans="2:13" x14ac:dyDescent="0.3">
      <c r="C15" s="87"/>
      <c r="D15" s="87"/>
      <c r="E15" s="87"/>
      <c r="F15" s="87"/>
      <c r="G15" s="87"/>
      <c r="H15" s="87"/>
      <c r="I15" s="87"/>
    </row>
    <row r="16" spans="2:13" ht="15.6" x14ac:dyDescent="0.3">
      <c r="C16" s="154" t="s">
        <v>10897</v>
      </c>
      <c r="D16" s="155"/>
      <c r="E16" s="155"/>
      <c r="F16" s="155"/>
      <c r="G16" s="155"/>
      <c r="H16" s="155"/>
      <c r="I16" s="156"/>
    </row>
    <row r="17" spans="3:9" ht="14.4" x14ac:dyDescent="0.3">
      <c r="C17" s="151" t="str">
        <f>IF('Trust - Frontsheet'!AB2="","",'Trust - Frontsheet'!AB2)</f>
        <v/>
      </c>
      <c r="D17" s="151"/>
      <c r="E17" s="151"/>
      <c r="F17" s="151"/>
      <c r="G17" s="151"/>
      <c r="H17" s="151"/>
      <c r="I17" s="151"/>
    </row>
    <row r="18" spans="3:9" ht="14.4" x14ac:dyDescent="0.3">
      <c r="C18" s="151" t="str">
        <f>IF('Trust - Frontsheet'!AB3="","",'Trust - Frontsheet'!AB3)</f>
        <v/>
      </c>
      <c r="D18" s="151"/>
      <c r="E18" s="151"/>
      <c r="F18" s="151"/>
      <c r="G18" s="151"/>
      <c r="H18" s="151"/>
      <c r="I18" s="151"/>
    </row>
    <row r="19" spans="3:9" ht="14.4" x14ac:dyDescent="0.3">
      <c r="C19" s="151" t="str">
        <f>IF('Trust - Frontsheet'!AB4="","",'Trust - Frontsheet'!AB4)</f>
        <v/>
      </c>
      <c r="D19" s="151"/>
      <c r="E19" s="151"/>
      <c r="F19" s="151"/>
      <c r="G19" s="151"/>
      <c r="H19" s="151"/>
      <c r="I19" s="151"/>
    </row>
    <row r="20" spans="3:9" ht="14.4" x14ac:dyDescent="0.3">
      <c r="C20" s="151" t="str">
        <f>IF('Trust - Frontsheet'!AB5="","",'Trust - Frontsheet'!AB5)</f>
        <v/>
      </c>
      <c r="D20" s="151"/>
      <c r="E20" s="151"/>
      <c r="F20" s="151"/>
      <c r="G20" s="151"/>
      <c r="H20" s="151"/>
      <c r="I20" s="151"/>
    </row>
    <row r="21" spans="3:9" ht="14.4" x14ac:dyDescent="0.3">
      <c r="C21" s="151" t="str">
        <f>IF('Trust - Frontsheet'!AB6="","",'Trust - Frontsheet'!AB6)</f>
        <v/>
      </c>
      <c r="D21" s="151"/>
      <c r="E21" s="151"/>
      <c r="F21" s="151"/>
      <c r="G21" s="151"/>
      <c r="H21" s="151"/>
      <c r="I21" s="151"/>
    </row>
    <row r="22" spans="3:9" ht="14.4" x14ac:dyDescent="0.3">
      <c r="C22" s="151" t="str">
        <f>IF('Trust - Frontsheet'!AB7="","",'Trust - Frontsheet'!AB7)</f>
        <v/>
      </c>
      <c r="D22" s="151"/>
      <c r="E22" s="151"/>
      <c r="F22" s="151"/>
      <c r="G22" s="151"/>
      <c r="H22" s="151"/>
      <c r="I22" s="151"/>
    </row>
    <row r="23" spans="3:9" ht="14.4" x14ac:dyDescent="0.3">
      <c r="C23" s="151" t="str">
        <f>IF('Trust - Frontsheet'!AB8="","",'Trust - Frontsheet'!AB8)</f>
        <v/>
      </c>
      <c r="D23" s="151"/>
      <c r="E23" s="151"/>
      <c r="F23" s="151"/>
      <c r="G23" s="151"/>
      <c r="H23" s="151"/>
      <c r="I23" s="151"/>
    </row>
    <row r="24" spans="3:9" ht="14.4" x14ac:dyDescent="0.3">
      <c r="C24" s="151" t="str">
        <f>IF('Trust - Frontsheet'!AB9="","",'Trust - Frontsheet'!AB9)</f>
        <v/>
      </c>
      <c r="D24" s="151"/>
      <c r="E24" s="151"/>
      <c r="F24" s="151"/>
      <c r="G24" s="151"/>
      <c r="H24" s="151"/>
      <c r="I24" s="151"/>
    </row>
    <row r="25" spans="3:9" ht="14.4" x14ac:dyDescent="0.3">
      <c r="C25" s="164" t="str">
        <f>IF('Trust - Frontsheet'!AB13="","",'Trust - Frontsheet'!AB13)</f>
        <v/>
      </c>
      <c r="D25" s="165"/>
      <c r="E25" s="165"/>
      <c r="F25" s="165"/>
      <c r="G25" s="165"/>
      <c r="H25" s="165"/>
      <c r="I25" s="166"/>
    </row>
    <row r="26" spans="3:9" ht="14.4" x14ac:dyDescent="0.3">
      <c r="C26" s="151" t="str">
        <f>IF('Trust - Frontsheet'!AD2="","",'Trust - Frontsheet'!AD2)</f>
        <v/>
      </c>
      <c r="D26" s="151"/>
      <c r="E26" s="151"/>
      <c r="F26" s="151"/>
      <c r="G26" s="151"/>
      <c r="H26" s="151"/>
      <c r="I26" s="151"/>
    </row>
    <row r="27" spans="3:9" ht="14.4" x14ac:dyDescent="0.3">
      <c r="C27" s="151" t="str">
        <f>IF('Trust - Frontsheet'!AD3="","",'Trust - Frontsheet'!AD3)</f>
        <v/>
      </c>
      <c r="D27" s="151"/>
      <c r="E27" s="151"/>
      <c r="F27" s="151"/>
      <c r="G27" s="151"/>
      <c r="H27" s="151"/>
      <c r="I27" s="151"/>
    </row>
    <row r="28" spans="3:9" ht="14.4" x14ac:dyDescent="0.3">
      <c r="C28" s="151" t="str">
        <f>IF('Trust - Frontsheet'!AD4="","",'Trust - Frontsheet'!AD4)</f>
        <v/>
      </c>
      <c r="D28" s="151"/>
      <c r="E28" s="151"/>
      <c r="F28" s="151"/>
      <c r="G28" s="151"/>
      <c r="H28" s="151"/>
      <c r="I28" s="151"/>
    </row>
    <row r="29" spans="3:9" ht="15.75" customHeight="1" x14ac:dyDescent="0.3">
      <c r="C29" s="151" t="str">
        <f>IF('Trust - Frontsheet'!AD5="","",'Trust - Frontsheet'!AD5)</f>
        <v/>
      </c>
      <c r="D29" s="151"/>
      <c r="E29" s="151"/>
      <c r="F29" s="151"/>
      <c r="G29" s="151"/>
      <c r="H29" s="151"/>
      <c r="I29" s="151"/>
    </row>
    <row r="30" spans="3:9" ht="14.4" x14ac:dyDescent="0.3">
      <c r="C30" s="151" t="str">
        <f>IF('Trust - Frontsheet'!AD6="","",'Trust - Frontsheet'!AD6)</f>
        <v/>
      </c>
      <c r="D30" s="151"/>
      <c r="E30" s="151"/>
      <c r="F30" s="151"/>
      <c r="G30" s="151"/>
      <c r="H30" s="151"/>
      <c r="I30" s="151"/>
    </row>
    <row r="31" spans="3:9" ht="14.4" x14ac:dyDescent="0.3">
      <c r="C31" s="151" t="str">
        <f>IF('Trust - Frontsheet'!AD7="","",'Trust - Frontsheet'!AD7)</f>
        <v/>
      </c>
      <c r="D31" s="151"/>
      <c r="E31" s="151"/>
      <c r="F31" s="151"/>
      <c r="G31" s="151"/>
      <c r="H31" s="151"/>
      <c r="I31" s="151"/>
    </row>
    <row r="32" spans="3:9" ht="14.4" x14ac:dyDescent="0.3">
      <c r="C32" s="151" t="str">
        <f>IF('Trust - Frontsheet'!AD8="","",'Trust - Frontsheet'!AD8)</f>
        <v/>
      </c>
      <c r="D32" s="151"/>
      <c r="E32" s="151"/>
      <c r="F32" s="151"/>
      <c r="G32" s="151"/>
      <c r="H32" s="151"/>
      <c r="I32" s="151"/>
    </row>
    <row r="33" spans="3:9" ht="14.4" x14ac:dyDescent="0.3">
      <c r="C33" s="151" t="str">
        <f>IF('Trust - Frontsheet'!AD9="","",'Trust - Frontsheet'!AD9)</f>
        <v/>
      </c>
      <c r="D33" s="151"/>
      <c r="E33" s="151"/>
      <c r="F33" s="151"/>
      <c r="G33" s="151"/>
      <c r="H33" s="151"/>
      <c r="I33" s="151"/>
    </row>
    <row r="34" spans="3:9" ht="14.4" x14ac:dyDescent="0.3">
      <c r="C34" s="151" t="str">
        <f>IF('Trust - Frontsheet'!AD10="","",'Trust - Frontsheet'!AD10)</f>
        <v/>
      </c>
      <c r="D34" s="151"/>
      <c r="E34" s="151"/>
      <c r="F34" s="151"/>
      <c r="G34" s="151"/>
      <c r="H34" s="151"/>
      <c r="I34" s="151"/>
    </row>
    <row r="35" spans="3:9" ht="14.4" x14ac:dyDescent="0.3">
      <c r="C35" s="151" t="str">
        <f>IF('Trust - Frontsheet'!AD11="","",'Trust - Frontsheet'!AD11)</f>
        <v/>
      </c>
      <c r="D35" s="151"/>
      <c r="E35" s="151"/>
      <c r="F35" s="151"/>
      <c r="G35" s="151"/>
      <c r="H35" s="151"/>
      <c r="I35" s="151"/>
    </row>
    <row r="36" spans="3:9" ht="14.4" x14ac:dyDescent="0.3">
      <c r="C36" s="151" t="str">
        <f>IF('Trust - Frontsheet'!AD12="","",'Trust - Frontsheet'!AD12)</f>
        <v/>
      </c>
      <c r="D36" s="151"/>
      <c r="E36" s="151"/>
      <c r="F36" s="151"/>
      <c r="G36" s="151"/>
      <c r="H36" s="151"/>
      <c r="I36" s="151"/>
    </row>
    <row r="37" spans="3:9" x14ac:dyDescent="0.3"/>
    <row r="38" spans="3:9" x14ac:dyDescent="0.3"/>
  </sheetData>
  <sheetProtection password="DCA1" sheet="1" objects="1" scenarios="1"/>
  <mergeCells count="28">
    <mergeCell ref="C18:I18"/>
    <mergeCell ref="C20:I20"/>
    <mergeCell ref="C21:I21"/>
    <mergeCell ref="C22:I22"/>
    <mergeCell ref="C36:I36"/>
    <mergeCell ref="C24:I24"/>
    <mergeCell ref="C32:I32"/>
    <mergeCell ref="C33:I33"/>
    <mergeCell ref="C34:I34"/>
    <mergeCell ref="C35:I35"/>
    <mergeCell ref="C25:I25"/>
    <mergeCell ref="C26:I26"/>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182880</xdr:rowOff>
                  </from>
                  <to>
                    <xdr:col>3</xdr:col>
                    <xdr:colOff>830580</xdr:colOff>
                    <xdr:row>5</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2"/>
  <sheetViews>
    <sheetView tabSelected="1" topLeftCell="C4" zoomScale="70" zoomScaleNormal="70" workbookViewId="0">
      <selection activeCell="I25" sqref="I25"/>
    </sheetView>
  </sheetViews>
  <sheetFormatPr defaultColWidth="0" defaultRowHeight="13.8" zeroHeight="1" x14ac:dyDescent="0.3"/>
  <cols>
    <col min="1" max="1" width="17.88671875" style="36" hidden="1" customWidth="1"/>
    <col min="2" max="2" width="6.44140625" style="36" hidden="1" customWidth="1"/>
    <col min="3" max="3" width="6.44140625" style="36" customWidth="1"/>
    <col min="4" max="4" width="22.44140625" style="36" customWidth="1"/>
    <col min="5" max="5" width="36.5546875" style="48" customWidth="1"/>
    <col min="6" max="6" width="24.33203125" style="36" customWidth="1"/>
    <col min="7" max="7" width="23.6640625" style="48" customWidth="1"/>
    <col min="8" max="8" width="24.33203125" style="48" customWidth="1"/>
    <col min="9" max="16" width="12.6640625" style="48" customWidth="1"/>
    <col min="17" max="19" width="13.6640625" style="48" customWidth="1"/>
    <col min="20" max="20" width="13.33203125" style="48" customWidth="1"/>
    <col min="21" max="21" width="14.44140625" style="48" customWidth="1"/>
    <col min="22" max="24" width="13.33203125" style="48" customWidth="1"/>
    <col min="25" max="25" width="12" style="36" customWidth="1"/>
    <col min="26" max="26" width="41.6640625" style="36" hidden="1" customWidth="1"/>
    <col min="27" max="27" width="26.44140625" style="36" hidden="1" customWidth="1"/>
    <col min="28" max="28" width="32.88671875" style="105" hidden="1" customWidth="1"/>
    <col min="29" max="29" width="41.5546875" style="36" hidden="1" customWidth="1"/>
    <col min="30" max="30" width="17.5546875" style="36" hidden="1" customWidth="1"/>
    <col min="31" max="31" width="29" style="36" hidden="1" customWidth="1"/>
    <col min="32" max="32" width="7.5546875" style="36" hidden="1" customWidth="1"/>
    <col min="33" max="33" width="8" style="36" hidden="1" customWidth="1"/>
    <col min="34" max="34" width="7.5546875" style="36" hidden="1" customWidth="1"/>
    <col min="35" max="36" width="8" style="36" hidden="1" customWidth="1"/>
    <col min="37" max="37" width="15.6640625" style="36" hidden="1" customWidth="1"/>
    <col min="38" max="38" width="27.6640625" style="36" hidden="1" customWidth="1"/>
    <col min="39" max="39" width="8" style="36" hidden="1" customWidth="1"/>
    <col min="40" max="40" width="7.6640625" style="36" hidden="1" customWidth="1"/>
    <col min="41" max="42" width="8" style="36" hidden="1" customWidth="1"/>
    <col min="43" max="43" width="6.109375" style="36" hidden="1" customWidth="1"/>
    <col min="44" max="44" width="10.44140625" style="36" hidden="1" customWidth="1"/>
    <col min="45" max="45" width="5.109375" style="36" hidden="1" customWidth="1"/>
    <col min="46" max="46" width="9.109375" style="36" hidden="1" customWidth="1"/>
    <col min="47" max="47" width="11.44140625" style="36" hidden="1" customWidth="1"/>
    <col min="48" max="48" width="102.109375" style="36" hidden="1" customWidth="1"/>
    <col min="49" max="49" width="11.5546875" style="37" hidden="1" customWidth="1"/>
    <col min="50" max="50" width="76.109375" style="37" hidden="1" customWidth="1"/>
    <col min="51" max="51" width="10.33203125" style="37" hidden="1" customWidth="1"/>
    <col min="52" max="52" width="68.109375" style="37" hidden="1" customWidth="1"/>
    <col min="53" max="53" width="10.44140625" style="37" hidden="1" customWidth="1"/>
    <col min="54" max="54" width="31" style="37" hidden="1" customWidth="1"/>
    <col min="55" max="16384" width="9.109375" style="36" hidden="1"/>
  </cols>
  <sheetData>
    <row r="1" spans="1:54" ht="26.25" customHeight="1" x14ac:dyDescent="0.65">
      <c r="E1" s="73"/>
      <c r="F1" s="38"/>
      <c r="H1" s="82"/>
      <c r="I1" s="73"/>
      <c r="J1" s="73"/>
      <c r="K1" s="81"/>
      <c r="L1" s="81"/>
      <c r="M1" s="81"/>
      <c r="N1" s="81"/>
      <c r="O1" s="81"/>
      <c r="P1" s="81"/>
      <c r="Q1" s="74"/>
      <c r="R1" s="74"/>
      <c r="S1" s="74"/>
      <c r="T1" s="74"/>
      <c r="U1" s="74"/>
      <c r="V1" s="74"/>
      <c r="W1" s="74"/>
      <c r="X1" s="74"/>
      <c r="Y1" s="39"/>
      <c r="Z1" s="39"/>
      <c r="AA1" s="39"/>
      <c r="AB1" s="101"/>
      <c r="AC1" s="39" t="s">
        <v>10963</v>
      </c>
      <c r="AD1" s="39"/>
      <c r="AE1" s="39" t="s">
        <v>10964</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10801</v>
      </c>
      <c r="AX1" s="116" t="s">
        <v>10803</v>
      </c>
      <c r="AY1" s="116" t="s">
        <v>10801</v>
      </c>
      <c r="AZ1" s="116" t="s">
        <v>10803</v>
      </c>
      <c r="BA1" s="116" t="str">
        <f>LEFT(AY1,3)</f>
        <v>AXG</v>
      </c>
    </row>
    <row r="2" spans="1:54" ht="51" customHeight="1" x14ac:dyDescent="0.3">
      <c r="D2" s="167" t="s">
        <v>10983</v>
      </c>
      <c r="E2" s="167"/>
      <c r="F2" s="167"/>
      <c r="G2" s="167"/>
      <c r="H2" s="167"/>
      <c r="I2" s="167"/>
      <c r="J2" s="167"/>
      <c r="K2" s="167"/>
      <c r="L2" s="167"/>
      <c r="M2" s="167"/>
      <c r="N2" s="167"/>
      <c r="O2" s="167"/>
      <c r="P2" s="167"/>
      <c r="Q2" s="167"/>
      <c r="R2" s="167"/>
      <c r="S2" s="167"/>
      <c r="T2" s="167"/>
      <c r="U2" s="167"/>
      <c r="V2" s="167"/>
      <c r="W2" s="167"/>
      <c r="X2" s="167"/>
      <c r="AB2" s="102" t="str">
        <f>IF(AK214=0,"","Select Site Name in Column E")</f>
        <v/>
      </c>
      <c r="AC2" s="36" t="s">
        <v>10925</v>
      </c>
      <c r="AD2" s="108"/>
      <c r="AV2" s="115" t="str">
        <f>CONCATENATE(LEFT(AW2, 3),AX2)</f>
        <v>AXGSAVERNAKE COMMUNITY HOSPITAL</v>
      </c>
      <c r="AW2" s="116" t="s">
        <v>10986</v>
      </c>
      <c r="AX2" s="116" t="s">
        <v>10987</v>
      </c>
      <c r="AY2" s="116" t="s">
        <v>10986</v>
      </c>
      <c r="AZ2" s="116" t="s">
        <v>10987</v>
      </c>
      <c r="BA2" s="116" t="str">
        <f>LEFT(AY2,3)</f>
        <v>AXG</v>
      </c>
    </row>
    <row r="3" spans="1:54" ht="32.25" customHeight="1" x14ac:dyDescent="0.65">
      <c r="A3" s="39"/>
      <c r="B3" s="39"/>
      <c r="C3" s="39"/>
      <c r="D3" s="167"/>
      <c r="E3" s="167"/>
      <c r="F3" s="167"/>
      <c r="G3" s="167"/>
      <c r="H3" s="167"/>
      <c r="I3" s="167"/>
      <c r="J3" s="167"/>
      <c r="K3" s="167"/>
      <c r="L3" s="167"/>
      <c r="M3" s="167"/>
      <c r="N3" s="167"/>
      <c r="O3" s="167"/>
      <c r="P3" s="167"/>
      <c r="Q3" s="167"/>
      <c r="R3" s="167"/>
      <c r="S3" s="167"/>
      <c r="T3" s="167"/>
      <c r="U3" s="167"/>
      <c r="V3" s="167"/>
      <c r="W3" s="167"/>
      <c r="X3" s="167"/>
      <c r="Y3" s="39"/>
      <c r="Z3" s="39"/>
      <c r="AA3" s="39"/>
      <c r="AB3" s="102" t="str">
        <f>IF(AL214=0,"","Select Ward Name in Column F")</f>
        <v/>
      </c>
      <c r="AC3" s="39" t="s">
        <v>10928</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10802</v>
      </c>
      <c r="AX3" s="116" t="s">
        <v>10804</v>
      </c>
      <c r="AY3" s="116" t="s">
        <v>10802</v>
      </c>
      <c r="AZ3" s="116" t="s">
        <v>10804</v>
      </c>
      <c r="BA3" s="116" t="str">
        <f>LEFT(AY3,3)</f>
        <v>AXG</v>
      </c>
    </row>
    <row r="4" spans="1:54" ht="24" customHeight="1" x14ac:dyDescent="0.6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10931</v>
      </c>
      <c r="AD4" s="110"/>
      <c r="AV4" s="115" t="str">
        <f t="shared" ref="AV4:AV75" si="0">CONCATENATE(LEFT(AW4, 3),AX4)</f>
        <v>NHMALDEBURGH COMMUNITY HOSPITAL</v>
      </c>
      <c r="AW4" s="116" t="s">
        <v>10082</v>
      </c>
      <c r="AX4" s="116" t="s">
        <v>10083</v>
      </c>
      <c r="AY4" s="116" t="s">
        <v>10082</v>
      </c>
      <c r="AZ4" s="116" t="s">
        <v>10083</v>
      </c>
      <c r="BA4" s="116" t="str">
        <f t="shared" ref="BA4:BA75" si="1">LEFT(AY4,3)</f>
        <v>NHM</v>
      </c>
    </row>
    <row r="5" spans="1:54" ht="24" customHeight="1" x14ac:dyDescent="0.65">
      <c r="A5" s="39"/>
      <c r="B5" s="39"/>
      <c r="C5" s="39"/>
      <c r="D5" s="96" t="s">
        <v>10923</v>
      </c>
      <c r="E5" s="97" t="str">
        <f>IF(ISBLANK(Control_Panel!OrgCodeSelection),"",Control_Panel!OrgCodeSelection)</f>
        <v>RXM</v>
      </c>
      <c r="F5" s="176" t="str">
        <f>IF(Control_Panel!OrgNameSelection="","",Control_Panel!OrgNameSelection)</f>
        <v>Derbyshire Healthcare NHS Foundation Trust</v>
      </c>
      <c r="G5" s="176"/>
      <c r="H5" s="176"/>
      <c r="I5" s="176"/>
      <c r="J5" s="176"/>
      <c r="O5" s="74"/>
      <c r="P5" s="40"/>
      <c r="Q5" s="74"/>
      <c r="R5" s="74"/>
      <c r="S5" s="74"/>
      <c r="T5" s="74"/>
      <c r="U5" s="74"/>
      <c r="V5" s="74"/>
      <c r="W5" s="74"/>
      <c r="X5" s="74"/>
      <c r="Y5" s="39"/>
      <c r="Z5" s="39"/>
      <c r="AA5" s="39"/>
      <c r="AB5" s="102" t="str">
        <f>IF(F415=0,"","Total number of planned hours must be greater than 0")</f>
        <v/>
      </c>
      <c r="AC5" s="36" t="s">
        <v>10934</v>
      </c>
      <c r="AD5" s="110"/>
      <c r="AV5" s="115" t="str">
        <f t="shared" si="0"/>
        <v xml:space="preserve">NHMBLUEBIRD LODGE </v>
      </c>
      <c r="AW5" s="116" t="s">
        <v>10084</v>
      </c>
      <c r="AX5" s="116" t="s">
        <v>10085</v>
      </c>
      <c r="AY5" s="116" t="s">
        <v>10084</v>
      </c>
      <c r="AZ5" s="116" t="s">
        <v>10085</v>
      </c>
      <c r="BA5" s="116" t="str">
        <f t="shared" si="1"/>
        <v>NHM</v>
      </c>
    </row>
    <row r="6" spans="1:54" ht="24" customHeight="1" x14ac:dyDescent="0.6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10937</v>
      </c>
      <c r="AD6" s="109" t="str">
        <f>IF(H415&gt;0,"One or more wards has less than 1448 actual hours (approx. 2 full time staff)","")</f>
        <v/>
      </c>
      <c r="AV6" s="115" t="str">
        <f t="shared" si="0"/>
        <v>NHMFELIXSTOWE COMMUNITY HOSPITAL</v>
      </c>
      <c r="AW6" s="116" t="s">
        <v>10088</v>
      </c>
      <c r="AX6" s="116" t="s">
        <v>5475</v>
      </c>
      <c r="AY6" s="116" t="s">
        <v>10088</v>
      </c>
      <c r="AZ6" s="116" t="s">
        <v>5475</v>
      </c>
      <c r="BA6" s="116" t="str">
        <f t="shared" si="1"/>
        <v>NHM</v>
      </c>
    </row>
    <row r="7" spans="1:54" ht="21.75" customHeight="1" x14ac:dyDescent="0.65">
      <c r="A7" s="39"/>
      <c r="B7" s="39"/>
      <c r="C7" s="39"/>
      <c r="D7" s="41"/>
      <c r="E7" s="74"/>
      <c r="F7" s="170" t="s">
        <v>1068</v>
      </c>
      <c r="G7" s="170"/>
      <c r="H7" s="170"/>
      <c r="I7" s="170"/>
      <c r="J7" s="170"/>
      <c r="K7" s="170"/>
      <c r="L7" s="170"/>
      <c r="M7" s="170"/>
      <c r="N7" s="170"/>
      <c r="O7" s="74"/>
      <c r="P7" s="42"/>
      <c r="Q7" s="74"/>
      <c r="R7" s="74"/>
      <c r="S7" s="74"/>
      <c r="T7" s="74"/>
      <c r="U7" s="74"/>
      <c r="V7" s="74"/>
      <c r="W7" s="74"/>
      <c r="X7" s="74"/>
      <c r="Y7" s="39"/>
      <c r="Z7" s="39"/>
      <c r="AA7" s="39"/>
      <c r="AB7" s="102" t="str">
        <f>IF(E5="","",IF(AM416&gt;0,"Duplicate Ward entry within site",""))</f>
        <v/>
      </c>
      <c r="AC7" s="36" t="s">
        <v>10958</v>
      </c>
      <c r="AD7" s="110" t="str">
        <f>IF(I415&gt;0,"One or more wards has greater than 30000 actual hours (approx. 40 full time staff)","")</f>
        <v/>
      </c>
      <c r="AV7" s="115" t="str">
        <f t="shared" si="0"/>
        <v>NHMGLASTONBURY COURT</v>
      </c>
      <c r="AW7" s="116" t="s">
        <v>10816</v>
      </c>
      <c r="AX7" s="116" t="s">
        <v>10817</v>
      </c>
      <c r="AY7" s="116" t="s">
        <v>10816</v>
      </c>
      <c r="AZ7" s="116" t="s">
        <v>10817</v>
      </c>
      <c r="BA7" s="116" t="str">
        <f t="shared" si="1"/>
        <v>NHM</v>
      </c>
    </row>
    <row r="8" spans="1:54" ht="18.75" customHeight="1" thickBot="1" x14ac:dyDescent="0.7">
      <c r="A8" s="55"/>
      <c r="B8" s="57"/>
      <c r="C8" s="57"/>
      <c r="D8" s="56"/>
      <c r="E8" s="74"/>
      <c r="F8" s="175" t="s">
        <v>9897</v>
      </c>
      <c r="G8" s="175"/>
      <c r="H8" s="175"/>
      <c r="I8" s="175"/>
      <c r="J8" s="175"/>
      <c r="K8" s="175"/>
      <c r="L8" s="175"/>
      <c r="M8" s="175"/>
      <c r="N8" s="175"/>
      <c r="O8" s="74"/>
      <c r="P8" s="42"/>
      <c r="Q8" s="74"/>
      <c r="R8" s="74"/>
      <c r="S8" s="74"/>
      <c r="T8" s="74"/>
      <c r="U8" s="74"/>
      <c r="V8" s="74"/>
      <c r="W8" s="74"/>
      <c r="X8" s="74"/>
      <c r="Y8" s="39"/>
      <c r="Z8" s="39"/>
      <c r="AA8" s="39"/>
      <c r="AB8" s="103" t="str">
        <f>IF(AO416&gt;0,"Please do not leave gaps between rows of data.","")</f>
        <v/>
      </c>
      <c r="AC8" s="36" t="s">
        <v>10959</v>
      </c>
      <c r="AD8" s="109" t="str">
        <f>IF(U415&gt;0,"One or more wards has submitted actual hours but zero CHPPD patients.","")</f>
        <v/>
      </c>
      <c r="AV8" s="115" t="str">
        <f t="shared" si="0"/>
        <v>NHMNEWMARKET COMMUNITY HOSPITAL</v>
      </c>
      <c r="AW8" s="116" t="s">
        <v>10086</v>
      </c>
      <c r="AX8" s="116" t="s">
        <v>10087</v>
      </c>
      <c r="AY8" s="116" t="s">
        <v>10086</v>
      </c>
      <c r="AZ8" s="116" t="s">
        <v>10087</v>
      </c>
      <c r="BA8" s="116" t="str">
        <f t="shared" si="1"/>
        <v>NHM</v>
      </c>
    </row>
    <row r="9" spans="1:54" ht="75.75" customHeight="1" thickBot="1" x14ac:dyDescent="0.7">
      <c r="A9" s="39"/>
      <c r="B9" s="39"/>
      <c r="C9" s="39"/>
      <c r="D9" s="41"/>
      <c r="E9" s="74"/>
      <c r="F9" s="172" t="s">
        <v>11110</v>
      </c>
      <c r="G9" s="173"/>
      <c r="H9" s="173"/>
      <c r="I9" s="173"/>
      <c r="J9" s="173"/>
      <c r="K9" s="173"/>
      <c r="L9" s="173"/>
      <c r="M9" s="173"/>
      <c r="N9" s="174"/>
      <c r="O9" s="74"/>
      <c r="P9" s="42"/>
      <c r="Q9" s="74"/>
      <c r="R9" s="74"/>
      <c r="S9" s="74"/>
      <c r="T9" s="74"/>
      <c r="U9" s="74"/>
      <c r="V9" s="74"/>
      <c r="W9" s="74"/>
      <c r="X9" s="74"/>
      <c r="Y9" s="39"/>
      <c r="Z9" s="39"/>
      <c r="AA9" s="39"/>
      <c r="AB9" s="111" t="str">
        <f>IF(AP416&gt;0,"Duplicate speciality codes entered","")</f>
        <v/>
      </c>
      <c r="AC9" s="36" t="s">
        <v>10980</v>
      </c>
      <c r="AD9" s="108"/>
      <c r="AV9" s="115" t="str">
        <f t="shared" si="0"/>
        <v>NLXCHIPPENHAM COMMUNITY HOSPITAL</v>
      </c>
      <c r="AW9" s="116" t="s">
        <v>7918</v>
      </c>
      <c r="AX9" s="116" t="s">
        <v>7919</v>
      </c>
      <c r="AY9" s="116" t="s">
        <v>7918</v>
      </c>
      <c r="AZ9" s="116" t="s">
        <v>7919</v>
      </c>
      <c r="BA9" s="116" t="str">
        <f t="shared" si="1"/>
        <v>NLX</v>
      </c>
    </row>
    <row r="10" spans="1:54" ht="30" customHeight="1" x14ac:dyDescent="0.3">
      <c r="A10" s="43">
        <f>IF(E14="",1,0)</f>
        <v>0</v>
      </c>
      <c r="D10" s="169"/>
      <c r="E10" s="169"/>
      <c r="F10" s="44"/>
      <c r="G10" s="45"/>
      <c r="H10" s="45"/>
      <c r="I10" s="46"/>
      <c r="J10" s="46"/>
      <c r="K10" s="46"/>
      <c r="L10" s="46"/>
      <c r="M10" s="46"/>
      <c r="N10" s="46"/>
      <c r="O10" s="46"/>
      <c r="P10" s="46"/>
      <c r="Q10" s="83"/>
      <c r="AB10" s="102" t="str">
        <f>Control_Panel!M14</f>
        <v/>
      </c>
      <c r="AV10" s="115" t="str">
        <f t="shared" si="0"/>
        <v>NLXCOSSHAM HOSPITAL</v>
      </c>
      <c r="AW10" s="116" t="s">
        <v>7926</v>
      </c>
      <c r="AX10" s="116" t="s">
        <v>7927</v>
      </c>
      <c r="AY10" s="116" t="s">
        <v>7926</v>
      </c>
      <c r="AZ10" s="116" t="s">
        <v>7927</v>
      </c>
      <c r="BA10" s="116" t="str">
        <f t="shared" si="1"/>
        <v>NLX</v>
      </c>
    </row>
    <row r="11" spans="1:54" ht="48" customHeight="1" x14ac:dyDescent="0.3">
      <c r="D11" s="168"/>
      <c r="E11" s="168"/>
      <c r="F11" s="47" t="s">
        <v>8841</v>
      </c>
      <c r="I11" s="171" t="s">
        <v>1064</v>
      </c>
      <c r="J11" s="171"/>
      <c r="K11" s="171"/>
      <c r="L11" s="171"/>
      <c r="M11" s="171" t="s">
        <v>1065</v>
      </c>
      <c r="N11" s="171"/>
      <c r="O11" s="171"/>
      <c r="P11" s="171"/>
      <c r="Q11" s="179" t="s">
        <v>1064</v>
      </c>
      <c r="R11" s="187"/>
      <c r="S11" s="179" t="s">
        <v>1065</v>
      </c>
      <c r="T11" s="187"/>
      <c r="U11" s="171" t="s">
        <v>10099</v>
      </c>
      <c r="V11" s="171"/>
      <c r="W11" s="171"/>
      <c r="X11" s="171"/>
      <c r="AB11" s="102" t="str">
        <f>D626</f>
        <v/>
      </c>
      <c r="AC11" s="49" t="s">
        <v>11043</v>
      </c>
      <c r="AV11" s="115" t="str">
        <f t="shared" si="0"/>
        <v>NLXDEVIZES COMMUNITY HOSPITAL</v>
      </c>
      <c r="AW11" s="116" t="s">
        <v>7920</v>
      </c>
      <c r="AX11" s="116" t="s">
        <v>7921</v>
      </c>
      <c r="AY11" s="116" t="s">
        <v>7920</v>
      </c>
      <c r="AZ11" s="116" t="s">
        <v>7921</v>
      </c>
      <c r="BA11" s="116" t="str">
        <f t="shared" si="1"/>
        <v>NLX</v>
      </c>
    </row>
    <row r="12" spans="1:54" ht="46.5" customHeight="1" x14ac:dyDescent="0.3">
      <c r="D12" s="179" t="s">
        <v>287</v>
      </c>
      <c r="E12" s="180"/>
      <c r="F12" s="181" t="s">
        <v>291</v>
      </c>
      <c r="G12" s="184" t="s">
        <v>290</v>
      </c>
      <c r="H12" s="185"/>
      <c r="I12" s="183" t="s">
        <v>8129</v>
      </c>
      <c r="J12" s="183"/>
      <c r="K12" s="183" t="s">
        <v>1066</v>
      </c>
      <c r="L12" s="183"/>
      <c r="M12" s="183" t="s">
        <v>8129</v>
      </c>
      <c r="N12" s="183"/>
      <c r="O12" s="183" t="s">
        <v>1066</v>
      </c>
      <c r="P12" s="183"/>
      <c r="Q12" s="183" t="s">
        <v>10893</v>
      </c>
      <c r="R12" s="183" t="s">
        <v>1067</v>
      </c>
      <c r="S12" s="183" t="s">
        <v>10893</v>
      </c>
      <c r="T12" s="183" t="s">
        <v>1067</v>
      </c>
      <c r="U12" s="183" t="s">
        <v>10100</v>
      </c>
      <c r="V12" s="188" t="s">
        <v>10101</v>
      </c>
      <c r="W12" s="188" t="s">
        <v>1066</v>
      </c>
      <c r="X12" s="188" t="s">
        <v>10102</v>
      </c>
      <c r="Y12" s="37"/>
      <c r="Z12" s="49"/>
      <c r="AA12" s="49"/>
      <c r="AB12" s="102" t="str">
        <f>IF(J622&gt;0, "Please do not enter negative numbers","")</f>
        <v/>
      </c>
      <c r="AC12" s="49" t="s">
        <v>11044</v>
      </c>
      <c r="AD12" s="49"/>
      <c r="AE12" s="49"/>
      <c r="AF12" s="49"/>
      <c r="AG12" s="49"/>
      <c r="AH12" s="49"/>
      <c r="AI12" s="49"/>
      <c r="AJ12" s="186" t="s">
        <v>10924</v>
      </c>
      <c r="AK12" s="186"/>
      <c r="AL12" s="186"/>
      <c r="AM12" s="186"/>
      <c r="AN12" s="186"/>
      <c r="AO12" s="186"/>
      <c r="AP12" s="186"/>
      <c r="AQ12" s="186"/>
      <c r="AR12" s="186"/>
      <c r="AV12" s="115" t="str">
        <f t="shared" si="0"/>
        <v>NLXGREYSTONES</v>
      </c>
      <c r="AW12" s="116" t="s">
        <v>7914</v>
      </c>
      <c r="AX12" s="116" t="s">
        <v>7915</v>
      </c>
      <c r="AY12" s="116" t="s">
        <v>7914</v>
      </c>
      <c r="AZ12" s="116" t="s">
        <v>7915</v>
      </c>
      <c r="BA12" s="116" t="str">
        <f t="shared" si="1"/>
        <v>NLX</v>
      </c>
    </row>
    <row r="13" spans="1:54" ht="76.5" customHeight="1" x14ac:dyDescent="0.3">
      <c r="A13" s="177"/>
      <c r="B13" s="178"/>
      <c r="C13" s="92"/>
      <c r="D13" s="33" t="s">
        <v>288</v>
      </c>
      <c r="E13" s="34" t="s">
        <v>289</v>
      </c>
      <c r="F13" s="182"/>
      <c r="G13" s="54" t="s">
        <v>1215</v>
      </c>
      <c r="H13" s="54" t="s">
        <v>1216</v>
      </c>
      <c r="I13" s="35" t="s">
        <v>1062</v>
      </c>
      <c r="J13" s="35" t="s">
        <v>1063</v>
      </c>
      <c r="K13" s="35" t="s">
        <v>1062</v>
      </c>
      <c r="L13" s="35" t="s">
        <v>1063</v>
      </c>
      <c r="M13" s="35" t="s">
        <v>1062</v>
      </c>
      <c r="N13" s="35" t="s">
        <v>1063</v>
      </c>
      <c r="O13" s="35" t="s">
        <v>1062</v>
      </c>
      <c r="P13" s="35" t="s">
        <v>1063</v>
      </c>
      <c r="Q13" s="183"/>
      <c r="R13" s="183"/>
      <c r="S13" s="183"/>
      <c r="T13" s="183"/>
      <c r="U13" s="183"/>
      <c r="V13" s="189"/>
      <c r="W13" s="189"/>
      <c r="X13" s="189"/>
      <c r="Y13" s="37"/>
      <c r="Z13" s="49" t="s">
        <v>292</v>
      </c>
      <c r="AA13" s="49"/>
      <c r="AB13" s="103" t="str">
        <f>IF(SUM(D834:E834)&gt;0,"Please enter valid speciality codes","")</f>
        <v/>
      </c>
      <c r="AC13" s="36" t="s">
        <v>11068</v>
      </c>
      <c r="AD13" s="49"/>
      <c r="AE13" s="49"/>
      <c r="AF13" s="49"/>
      <c r="AG13" s="49"/>
      <c r="AH13" s="49"/>
      <c r="AI13" s="49"/>
      <c r="AK13" s="36" t="s">
        <v>10926</v>
      </c>
      <c r="AL13" s="36" t="s">
        <v>10927</v>
      </c>
      <c r="AV13" s="115" t="str">
        <f t="shared" si="0"/>
        <v>NLXHANHAM HEALTH</v>
      </c>
      <c r="AW13" s="116" t="s">
        <v>7928</v>
      </c>
      <c r="AX13" s="116" t="s">
        <v>7929</v>
      </c>
      <c r="AY13" s="116" t="s">
        <v>7928</v>
      </c>
      <c r="AZ13" s="116" t="s">
        <v>7929</v>
      </c>
      <c r="BA13" s="116" t="str">
        <f t="shared" si="1"/>
        <v>NLX</v>
      </c>
    </row>
    <row r="14" spans="1:54" ht="20.25" customHeight="1" x14ac:dyDescent="0.3">
      <c r="A14" s="58" t="str">
        <f>IF(M215=1,"No Site Selected",IF(N215=1,"No Ward Name",""))</f>
        <v/>
      </c>
      <c r="B14" s="50">
        <f>IF(SUM(E215:G215,M215:N215)&gt;0,1,IF(Y215&gt;0,2,0))</f>
        <v>2</v>
      </c>
      <c r="C14" s="50"/>
      <c r="D14" s="59" t="str">
        <f t="shared" ref="D14:D45" si="2">IF(ISNA(VLOOKUP($E$5&amp;E14,$AV:$AW,2,FALSE)),"",VLOOKUP($E$5&amp;E14,$AV:$AW,2,FALSE))</f>
        <v>RXMT4</v>
      </c>
      <c r="E14" s="72" t="s">
        <v>1964</v>
      </c>
      <c r="F14" s="144" t="s">
        <v>11095</v>
      </c>
      <c r="G14" s="145" t="s">
        <v>317</v>
      </c>
      <c r="H14" s="84"/>
      <c r="I14" s="148">
        <v>930</v>
      </c>
      <c r="J14" s="148">
        <v>692.23</v>
      </c>
      <c r="K14" s="148">
        <v>465</v>
      </c>
      <c r="L14" s="148">
        <v>608.5</v>
      </c>
      <c r="M14" s="148">
        <v>651</v>
      </c>
      <c r="N14" s="148">
        <v>346.5</v>
      </c>
      <c r="O14" s="148">
        <v>0</v>
      </c>
      <c r="P14" s="148">
        <v>301.5</v>
      </c>
      <c r="Q14" s="65">
        <f>IF(ISERROR(IF($I14="","",J14/I14)),"-",(IF($I14="","",J14/I14)))</f>
        <v>0.7443333333333334</v>
      </c>
      <c r="R14" s="66">
        <f>IF(ISERROR(IF(K14="","",L14/K14)),"-",(IF(K14="","",L14/K14)))</f>
        <v>1.3086021505376344</v>
      </c>
      <c r="S14" s="65">
        <f>IF(ISERROR(IF(M14="","",N14/M14)),"-",(IF(M14="","",N14/M14)))</f>
        <v>0.532258064516129</v>
      </c>
      <c r="T14" s="66" t="str">
        <f>IF(ISERROR(IF(O14="","",P14/O14)),"-",IF(O14="","",P14/O14))</f>
        <v>-</v>
      </c>
      <c r="U14" s="149">
        <v>180</v>
      </c>
      <c r="V14" s="68">
        <f>IF(ISERROR(IF($U14="","",SUM(J14,N14)/$U14)),"-",(IF($U14="","",SUM(J14,N14)/$U14)))</f>
        <v>5.7707222222222221</v>
      </c>
      <c r="W14" s="68">
        <f>IF(ISERROR(IF($U14="","",SUM(L14,P14)/$U14)),"-",(IF($U14="","",SUM(L14,P14)/$U14)))</f>
        <v>5.0555555555555554</v>
      </c>
      <c r="X14" s="68">
        <f>IF(ISERROR(IF($U14="","",SUM(J14,L14,N14,P14)/$U14)),"-",(IF($U14="","",SUM(J14,L14,N14,P14)/$U14)))</f>
        <v>10.826277777777777</v>
      </c>
      <c r="Y14" s="37"/>
      <c r="Z14" s="49" t="s">
        <v>293</v>
      </c>
      <c r="AA14" s="49">
        <v>0</v>
      </c>
      <c r="AB14" s="104"/>
      <c r="AF14" s="49"/>
      <c r="AG14" s="49"/>
      <c r="AH14" s="49"/>
      <c r="AI14" s="49"/>
      <c r="AJ14" s="49"/>
      <c r="AK14" s="99" t="str">
        <f>IF(M215=1,"No Site Selected","")</f>
        <v/>
      </c>
      <c r="AL14" s="99" t="str">
        <f>IF(N215=1,"No Ward Name","")</f>
        <v/>
      </c>
      <c r="AM14" s="37"/>
      <c r="AN14" s="37"/>
      <c r="AV14" s="115" t="str">
        <f t="shared" si="0"/>
        <v>NLXHOMELINK &amp; COMMUNITY OPTIONS</v>
      </c>
      <c r="AW14" s="116" t="s">
        <v>7916</v>
      </c>
      <c r="AX14" s="116" t="s">
        <v>7917</v>
      </c>
      <c r="AY14" s="116" t="s">
        <v>7916</v>
      </c>
      <c r="AZ14" s="116" t="s">
        <v>7917</v>
      </c>
      <c r="BA14" s="116" t="str">
        <f t="shared" si="1"/>
        <v>NLX</v>
      </c>
      <c r="BB14" s="51"/>
    </row>
    <row r="15" spans="1:54" ht="26.4" x14ac:dyDescent="0.3">
      <c r="A15" s="58" t="str">
        <f>IF(M216=1,"No Site Selected",IF(N216=1,"No Ward Name",""))</f>
        <v/>
      </c>
      <c r="B15" s="50">
        <f>IF(SUM(E216:G216,M216:N216)&gt;0,1,IF(Y216&gt;0,2,0))</f>
        <v>2</v>
      </c>
      <c r="C15" s="50"/>
      <c r="D15" s="59" t="str">
        <f t="shared" si="2"/>
        <v>RXMT4</v>
      </c>
      <c r="E15" s="147" t="s">
        <v>1964</v>
      </c>
      <c r="F15" s="144" t="s">
        <v>11096</v>
      </c>
      <c r="G15" s="145" t="s">
        <v>1208</v>
      </c>
      <c r="H15" s="85"/>
      <c r="I15" s="148">
        <v>922.5</v>
      </c>
      <c r="J15" s="148">
        <v>666.08</v>
      </c>
      <c r="K15" s="148">
        <v>930</v>
      </c>
      <c r="L15" s="148">
        <v>829.67</v>
      </c>
      <c r="M15" s="148">
        <v>325.5</v>
      </c>
      <c r="N15" s="148">
        <v>325.75</v>
      </c>
      <c r="O15" s="148">
        <v>325.5</v>
      </c>
      <c r="P15" s="148">
        <v>583.5</v>
      </c>
      <c r="Q15" s="65">
        <f t="shared" ref="Q15:Q78" si="3">IF(ISERROR(IF($I15="","",J15/I15)),"-",(IF($I15="","",J15/I15)))</f>
        <v>0.72203794037940383</v>
      </c>
      <c r="R15" s="66">
        <f t="shared" ref="R15:R78" si="4">IF(ISERROR(IF(K15="","",L15/K15)),"-",(IF(K15="","",L15/K15)))</f>
        <v>0.89211827956989243</v>
      </c>
      <c r="S15" s="65">
        <f t="shared" ref="S15:S78" si="5">IF(ISERROR(IF(M15="","",N15/M15)),"-",(IF(M15="","",N15/M15)))</f>
        <v>1.0007680491551458</v>
      </c>
      <c r="T15" s="66">
        <f t="shared" ref="T15:T78" si="6">IF(ISERROR(IF(O15="","",P15/O15)),"-",IF(O15="","",P15/O15))</f>
        <v>1.792626728110599</v>
      </c>
      <c r="U15" s="149">
        <v>111</v>
      </c>
      <c r="V15" s="68">
        <f t="shared" ref="V15:V78" si="7">IF(ISERROR(IF($U15="","",SUM(J15,N15)/$U15)),"-",(IF($U15="","",SUM(J15,N15)/$U15)))</f>
        <v>8.9354054054054064</v>
      </c>
      <c r="W15" s="68">
        <f t="shared" ref="W15:W78" si="8">IF(ISERROR(IF($U15="","",SUM(L15,P15)/$U15)),"-",(IF($U15="","",SUM(L15,P15)/$U15)))</f>
        <v>12.731261261261261</v>
      </c>
      <c r="X15" s="68">
        <f t="shared" ref="X15:X78" si="9">IF(ISERROR(IF($U15="","",SUM(J15,L15,N15,P15)/$U15)),"-",(IF($U15="","",SUM(J15,L15,N15,P15)/$U15)))</f>
        <v>21.666666666666668</v>
      </c>
      <c r="Y15" s="37"/>
      <c r="Z15" s="49" t="s">
        <v>294</v>
      </c>
      <c r="AA15" s="49">
        <v>0</v>
      </c>
      <c r="AB15" s="104"/>
      <c r="AF15" s="49"/>
      <c r="AG15" s="49"/>
      <c r="AH15" s="49"/>
      <c r="AI15" s="49"/>
      <c r="AJ15" s="49"/>
      <c r="AK15" s="99" t="str">
        <f t="shared" ref="AK15:AK78" si="10">IF(M216=1,"No Site Selected","")</f>
        <v/>
      </c>
      <c r="AL15" s="99" t="str">
        <f t="shared" ref="AL15:AL78" si="11">IF(N216=1,"No Ward Name","")</f>
        <v/>
      </c>
      <c r="AM15" s="37"/>
      <c r="AN15" s="37"/>
      <c r="AV15" s="115" t="str">
        <f t="shared" si="0"/>
        <v>NLXMELKSHAM COMMUNITY HOSPITAL</v>
      </c>
      <c r="AW15" s="116" t="s">
        <v>7922</v>
      </c>
      <c r="AX15" s="116" t="s">
        <v>4874</v>
      </c>
      <c r="AY15" s="116" t="s">
        <v>7922</v>
      </c>
      <c r="AZ15" s="116" t="s">
        <v>4874</v>
      </c>
      <c r="BA15" s="116" t="str">
        <f t="shared" si="1"/>
        <v>NLX</v>
      </c>
    </row>
    <row r="16" spans="1:54" ht="26.4" x14ac:dyDescent="0.3">
      <c r="A16" s="58" t="str">
        <f>IF(M217=1,"No Site Selected",IF(N217=1,"No Ward Name",""))</f>
        <v/>
      </c>
      <c r="B16" s="50">
        <f t="shared" ref="B16:B79" si="12">IF(SUM(E217:G217,M217:N217)&gt;0,1,IF(Y217&gt;0,2,0))</f>
        <v>2</v>
      </c>
      <c r="C16" s="50"/>
      <c r="D16" s="59" t="str">
        <f t="shared" si="2"/>
        <v>RXMT4</v>
      </c>
      <c r="E16" s="147" t="s">
        <v>1964</v>
      </c>
      <c r="F16" s="144" t="s">
        <v>11097</v>
      </c>
      <c r="G16" s="145" t="s">
        <v>317</v>
      </c>
      <c r="H16" s="85"/>
      <c r="I16" s="148">
        <v>930</v>
      </c>
      <c r="J16" s="148">
        <v>763.38</v>
      </c>
      <c r="K16" s="148">
        <v>1395</v>
      </c>
      <c r="L16" s="148">
        <v>1572.38</v>
      </c>
      <c r="M16" s="148">
        <v>315</v>
      </c>
      <c r="N16" s="148">
        <v>309.25</v>
      </c>
      <c r="O16" s="148">
        <v>651</v>
      </c>
      <c r="P16" s="148">
        <v>655.5</v>
      </c>
      <c r="Q16" s="65">
        <f t="shared" si="3"/>
        <v>0.82083870967741934</v>
      </c>
      <c r="R16" s="66">
        <f t="shared" si="4"/>
        <v>1.1271541218637993</v>
      </c>
      <c r="S16" s="65">
        <f t="shared" si="5"/>
        <v>0.9817460317460317</v>
      </c>
      <c r="T16" s="66">
        <f t="shared" si="6"/>
        <v>1.0069124423963134</v>
      </c>
      <c r="U16" s="149">
        <v>503</v>
      </c>
      <c r="V16" s="68">
        <f t="shared" si="7"/>
        <v>2.1324652087475151</v>
      </c>
      <c r="W16" s="68">
        <f t="shared" si="8"/>
        <v>4.4291848906560638</v>
      </c>
      <c r="X16" s="68">
        <f t="shared" si="9"/>
        <v>6.5616500994035789</v>
      </c>
      <c r="Y16" s="37"/>
      <c r="Z16" s="52" t="s">
        <v>11054</v>
      </c>
      <c r="AA16" s="49">
        <v>0</v>
      </c>
      <c r="AB16" s="104"/>
      <c r="AF16" s="49"/>
      <c r="AG16" s="49"/>
      <c r="AH16" s="49"/>
      <c r="AI16" s="49"/>
      <c r="AJ16" s="49"/>
      <c r="AK16" s="99" t="str">
        <f t="shared" si="10"/>
        <v/>
      </c>
      <c r="AL16" s="99" t="str">
        <f t="shared" si="11"/>
        <v/>
      </c>
      <c r="AM16" s="37"/>
      <c r="AN16" s="37"/>
      <c r="AV16" s="115" t="str">
        <f t="shared" si="0"/>
        <v>NLXPAULTON MEMORIAL HOSPITAL</v>
      </c>
      <c r="AW16" s="116" t="s">
        <v>7912</v>
      </c>
      <c r="AX16" s="116" t="s">
        <v>7913</v>
      </c>
      <c r="AY16" s="116" t="s">
        <v>7912</v>
      </c>
      <c r="AZ16" s="116" t="s">
        <v>7913</v>
      </c>
      <c r="BA16" s="116" t="str">
        <f t="shared" si="1"/>
        <v>NLX</v>
      </c>
    </row>
    <row r="17" spans="1:54" ht="26.4" x14ac:dyDescent="0.3">
      <c r="A17" s="58" t="str">
        <f t="shared" ref="A17:A80" si="13">IF(M218=1,"No Site Selected",IF(N218=1,"No Ward Name",""))</f>
        <v/>
      </c>
      <c r="B17" s="50">
        <f t="shared" si="12"/>
        <v>2</v>
      </c>
      <c r="C17" s="50"/>
      <c r="D17" s="59" t="str">
        <f t="shared" si="2"/>
        <v>RXM54</v>
      </c>
      <c r="E17" s="147" t="s">
        <v>1905</v>
      </c>
      <c r="F17" s="144" t="s">
        <v>11098</v>
      </c>
      <c r="G17" s="145" t="s">
        <v>1208</v>
      </c>
      <c r="H17" s="85"/>
      <c r="I17" s="148">
        <v>1395</v>
      </c>
      <c r="J17" s="148">
        <v>1034.8800000000001</v>
      </c>
      <c r="K17" s="148">
        <v>1395</v>
      </c>
      <c r="L17" s="148">
        <v>1705</v>
      </c>
      <c r="M17" s="148">
        <v>651</v>
      </c>
      <c r="N17" s="148">
        <v>325.5</v>
      </c>
      <c r="O17" s="148">
        <v>651</v>
      </c>
      <c r="P17" s="148">
        <v>1312.5</v>
      </c>
      <c r="Q17" s="65">
        <f t="shared" si="3"/>
        <v>0.74184946236559146</v>
      </c>
      <c r="R17" s="66">
        <f t="shared" si="4"/>
        <v>1.2222222222222223</v>
      </c>
      <c r="S17" s="65">
        <f t="shared" si="5"/>
        <v>0.5</v>
      </c>
      <c r="T17" s="66">
        <f t="shared" si="6"/>
        <v>2.0161290322580645</v>
      </c>
      <c r="U17" s="149">
        <v>279</v>
      </c>
      <c r="V17" s="68">
        <f t="shared" si="7"/>
        <v>4.8759139784946237</v>
      </c>
      <c r="W17" s="68">
        <f t="shared" si="8"/>
        <v>10.815412186379929</v>
      </c>
      <c r="X17" s="68">
        <f t="shared" si="9"/>
        <v>15.691326164874553</v>
      </c>
      <c r="Y17" s="37"/>
      <c r="Z17" s="49" t="s">
        <v>295</v>
      </c>
      <c r="AA17" s="49">
        <v>0</v>
      </c>
      <c r="AF17" s="49"/>
      <c r="AG17" s="49"/>
      <c r="AH17" s="49"/>
      <c r="AI17" s="49"/>
      <c r="AJ17" s="49"/>
      <c r="AK17" s="99" t="str">
        <f t="shared" si="10"/>
        <v/>
      </c>
      <c r="AL17" s="99" t="str">
        <f t="shared" si="11"/>
        <v/>
      </c>
      <c r="AM17" s="37"/>
      <c r="AN17" s="37"/>
      <c r="AV17" s="115" t="str">
        <f t="shared" si="0"/>
        <v>NLXST MARTINS HOSPITAL</v>
      </c>
      <c r="AW17" s="116" t="s">
        <v>7911</v>
      </c>
      <c r="AX17" s="116" t="s">
        <v>7007</v>
      </c>
      <c r="AY17" s="116" t="s">
        <v>7911</v>
      </c>
      <c r="AZ17" s="116" t="s">
        <v>7007</v>
      </c>
      <c r="BA17" s="116" t="str">
        <f t="shared" si="1"/>
        <v>NLX</v>
      </c>
      <c r="BB17" s="37" t="s">
        <v>706</v>
      </c>
    </row>
    <row r="18" spans="1:54" ht="26.4" x14ac:dyDescent="0.3">
      <c r="A18" s="58" t="str">
        <f t="shared" si="13"/>
        <v/>
      </c>
      <c r="B18" s="50">
        <f t="shared" si="12"/>
        <v>2</v>
      </c>
      <c r="C18" s="50"/>
      <c r="D18" s="59" t="str">
        <f t="shared" si="2"/>
        <v>RXM70</v>
      </c>
      <c r="E18" s="147" t="s">
        <v>1925</v>
      </c>
      <c r="F18" s="144" t="s">
        <v>11099</v>
      </c>
      <c r="G18" s="145" t="s">
        <v>1208</v>
      </c>
      <c r="H18" s="85"/>
      <c r="I18" s="148">
        <v>1860</v>
      </c>
      <c r="J18" s="148">
        <v>1533.5</v>
      </c>
      <c r="K18" s="148">
        <v>930</v>
      </c>
      <c r="L18" s="148">
        <v>1008.75</v>
      </c>
      <c r="M18" s="148">
        <v>573.5</v>
      </c>
      <c r="N18" s="148">
        <v>370</v>
      </c>
      <c r="O18" s="148">
        <v>286.75</v>
      </c>
      <c r="P18" s="148">
        <v>599.99</v>
      </c>
      <c r="Q18" s="65">
        <f t="shared" si="3"/>
        <v>0.82446236559139785</v>
      </c>
      <c r="R18" s="66">
        <f t="shared" si="4"/>
        <v>1.0846774193548387</v>
      </c>
      <c r="S18" s="65">
        <f t="shared" si="5"/>
        <v>0.64516129032258063</v>
      </c>
      <c r="T18" s="66">
        <f t="shared" si="6"/>
        <v>2.0923801220575413</v>
      </c>
      <c r="U18" s="149">
        <v>625</v>
      </c>
      <c r="V18" s="68">
        <f t="shared" si="7"/>
        <v>3.0455999999999999</v>
      </c>
      <c r="W18" s="68">
        <f t="shared" si="8"/>
        <v>2.5739839999999998</v>
      </c>
      <c r="X18" s="68">
        <f t="shared" si="9"/>
        <v>5.6195839999999997</v>
      </c>
      <c r="Y18" s="37"/>
      <c r="Z18" s="49" t="s">
        <v>296</v>
      </c>
      <c r="AA18" s="49">
        <v>0</v>
      </c>
      <c r="AB18" s="104"/>
      <c r="AF18" s="49"/>
      <c r="AG18" s="49"/>
      <c r="AH18" s="49"/>
      <c r="AI18" s="49"/>
      <c r="AJ18" s="49"/>
      <c r="AK18" s="99" t="str">
        <f t="shared" si="10"/>
        <v/>
      </c>
      <c r="AL18" s="99" t="str">
        <f t="shared" si="11"/>
        <v/>
      </c>
      <c r="AM18" s="37"/>
      <c r="AN18" s="37"/>
      <c r="AV18" s="115" t="str">
        <f t="shared" si="0"/>
        <v>NLXTHORNBURY HOSPITAL</v>
      </c>
      <c r="AW18" s="116" t="s">
        <v>7924</v>
      </c>
      <c r="AX18" s="116" t="s">
        <v>7925</v>
      </c>
      <c r="AY18" s="116" t="s">
        <v>7924</v>
      </c>
      <c r="AZ18" s="116" t="s">
        <v>7925</v>
      </c>
      <c r="BA18" s="116" t="str">
        <f t="shared" si="1"/>
        <v>NLX</v>
      </c>
      <c r="BB18" s="37" t="str">
        <f>$E$5</f>
        <v>RXM</v>
      </c>
    </row>
    <row r="19" spans="1:54" ht="26.4" x14ac:dyDescent="0.3">
      <c r="A19" s="58" t="str">
        <f t="shared" si="13"/>
        <v/>
      </c>
      <c r="B19" s="50">
        <f t="shared" si="12"/>
        <v>2</v>
      </c>
      <c r="C19" s="50"/>
      <c r="D19" s="59" t="str">
        <f t="shared" si="2"/>
        <v>RXM71</v>
      </c>
      <c r="E19" s="147" t="s">
        <v>1927</v>
      </c>
      <c r="F19" s="144" t="s">
        <v>11100</v>
      </c>
      <c r="G19" s="145" t="s">
        <v>1208</v>
      </c>
      <c r="H19" s="146" t="s">
        <v>1210</v>
      </c>
      <c r="I19" s="148">
        <v>1860</v>
      </c>
      <c r="J19" s="148">
        <v>1354.25</v>
      </c>
      <c r="K19" s="148">
        <v>930</v>
      </c>
      <c r="L19" s="148">
        <v>920.83</v>
      </c>
      <c r="M19" s="148">
        <v>573.5</v>
      </c>
      <c r="N19" s="148">
        <v>344.75</v>
      </c>
      <c r="O19" s="148">
        <v>286.75</v>
      </c>
      <c r="P19" s="148">
        <v>561.98</v>
      </c>
      <c r="Q19" s="65">
        <f t="shared" si="3"/>
        <v>0.72809139784946242</v>
      </c>
      <c r="R19" s="66">
        <f t="shared" si="4"/>
        <v>0.99013978494623656</v>
      </c>
      <c r="S19" s="65">
        <f t="shared" si="5"/>
        <v>0.60113339145597211</v>
      </c>
      <c r="T19" s="66">
        <f t="shared" si="6"/>
        <v>1.9598256320836966</v>
      </c>
      <c r="U19" s="149">
        <v>584</v>
      </c>
      <c r="V19" s="68">
        <f t="shared" si="7"/>
        <v>2.9092465753424657</v>
      </c>
      <c r="W19" s="68">
        <f t="shared" si="8"/>
        <v>2.5390582191780822</v>
      </c>
      <c r="X19" s="68">
        <f t="shared" si="9"/>
        <v>5.4483047945205483</v>
      </c>
      <c r="Y19" s="37"/>
      <c r="Z19" s="49" t="s">
        <v>297</v>
      </c>
      <c r="AA19" s="49">
        <v>0</v>
      </c>
      <c r="AB19" s="106"/>
      <c r="AF19" s="49"/>
      <c r="AG19" s="49"/>
      <c r="AH19" s="49"/>
      <c r="AI19" s="49"/>
      <c r="AJ19" s="49"/>
      <c r="AK19" s="99" t="str">
        <f t="shared" si="10"/>
        <v/>
      </c>
      <c r="AL19" s="99" t="str">
        <f t="shared" si="11"/>
        <v/>
      </c>
      <c r="AM19" s="37"/>
      <c r="AN19" s="37"/>
      <c r="AV19" s="115" t="str">
        <f t="shared" si="0"/>
        <v>NLXTROWBRIDGE COMMUNITY HOSPITAL</v>
      </c>
      <c r="AW19" s="116" t="s">
        <v>7923</v>
      </c>
      <c r="AX19" s="116" t="s">
        <v>5129</v>
      </c>
      <c r="AY19" s="116" t="s">
        <v>7923</v>
      </c>
      <c r="AZ19" s="116" t="s">
        <v>5129</v>
      </c>
      <c r="BA19" s="116" t="str">
        <f t="shared" si="1"/>
        <v>NLX</v>
      </c>
    </row>
    <row r="20" spans="1:54" ht="26.4" x14ac:dyDescent="0.3">
      <c r="A20" s="58" t="str">
        <f t="shared" si="13"/>
        <v/>
      </c>
      <c r="B20" s="50">
        <f t="shared" si="12"/>
        <v>2</v>
      </c>
      <c r="C20" s="50"/>
      <c r="D20" s="59" t="str">
        <f t="shared" si="2"/>
        <v>RXM76</v>
      </c>
      <c r="E20" s="147" t="s">
        <v>1931</v>
      </c>
      <c r="F20" s="144" t="s">
        <v>11101</v>
      </c>
      <c r="G20" s="145" t="s">
        <v>1208</v>
      </c>
      <c r="H20" s="85"/>
      <c r="I20" s="148">
        <v>1567.5</v>
      </c>
      <c r="J20" s="148">
        <v>1246.79</v>
      </c>
      <c r="K20" s="148">
        <v>930</v>
      </c>
      <c r="L20" s="148">
        <v>1185.58</v>
      </c>
      <c r="M20" s="148">
        <v>573.5</v>
      </c>
      <c r="N20" s="148">
        <v>401.45</v>
      </c>
      <c r="O20" s="148">
        <v>286.75</v>
      </c>
      <c r="P20" s="148">
        <v>535.58000000000004</v>
      </c>
      <c r="Q20" s="65">
        <f t="shared" si="3"/>
        <v>0.79540031897926633</v>
      </c>
      <c r="R20" s="66">
        <f t="shared" si="4"/>
        <v>1.2748172043010753</v>
      </c>
      <c r="S20" s="65">
        <f t="shared" si="5"/>
        <v>0.7</v>
      </c>
      <c r="T20" s="66">
        <f t="shared" si="6"/>
        <v>1.8677593722755015</v>
      </c>
      <c r="U20" s="149">
        <v>622</v>
      </c>
      <c r="V20" s="68">
        <f t="shared" si="7"/>
        <v>2.6499035369774919</v>
      </c>
      <c r="W20" s="68">
        <f t="shared" si="8"/>
        <v>2.7671382636655948</v>
      </c>
      <c r="X20" s="68">
        <f t="shared" si="9"/>
        <v>5.4170418006430863</v>
      </c>
      <c r="Y20" s="37"/>
      <c r="Z20" s="49" t="s">
        <v>298</v>
      </c>
      <c r="AA20" s="49">
        <v>0</v>
      </c>
      <c r="AB20" s="106"/>
      <c r="AF20" s="49"/>
      <c r="AG20" s="49"/>
      <c r="AH20" s="49"/>
      <c r="AI20" s="49"/>
      <c r="AJ20" s="49"/>
      <c r="AK20" s="99" t="str">
        <f t="shared" si="10"/>
        <v/>
      </c>
      <c r="AL20" s="99" t="str">
        <f t="shared" si="11"/>
        <v/>
      </c>
      <c r="AM20" s="37"/>
      <c r="AN20" s="37"/>
      <c r="AV20" s="115" t="str">
        <f t="shared" si="0"/>
        <v>NQ1ACE (THE CRESCENT, COLCHESTER)</v>
      </c>
      <c r="AW20" s="116" t="s">
        <v>7905</v>
      </c>
      <c r="AX20" s="116" t="s">
        <v>7906</v>
      </c>
      <c r="AY20" s="116" t="s">
        <v>7905</v>
      </c>
      <c r="AZ20" s="116" t="s">
        <v>7906</v>
      </c>
      <c r="BA20" s="116" t="str">
        <f t="shared" si="1"/>
        <v>NQ1</v>
      </c>
      <c r="BB20" s="37" t="s">
        <v>707</v>
      </c>
    </row>
    <row r="21" spans="1:54" ht="26.4" x14ac:dyDescent="0.3">
      <c r="A21" s="58" t="str">
        <f t="shared" si="13"/>
        <v/>
      </c>
      <c r="B21" s="50">
        <f t="shared" si="12"/>
        <v>2</v>
      </c>
      <c r="C21" s="50"/>
      <c r="D21" s="59" t="str">
        <f t="shared" si="2"/>
        <v>RXM30</v>
      </c>
      <c r="E21" s="147" t="s">
        <v>1893</v>
      </c>
      <c r="F21" s="144" t="s">
        <v>11102</v>
      </c>
      <c r="G21" s="145" t="s">
        <v>1209</v>
      </c>
      <c r="H21" s="85"/>
      <c r="I21" s="148">
        <v>3601.5</v>
      </c>
      <c r="J21" s="148">
        <v>2014.25</v>
      </c>
      <c r="K21" s="148">
        <v>3240</v>
      </c>
      <c r="L21" s="148">
        <v>1327.48</v>
      </c>
      <c r="M21" s="148">
        <v>635.5</v>
      </c>
      <c r="N21" s="148">
        <v>640</v>
      </c>
      <c r="O21" s="148">
        <v>1271</v>
      </c>
      <c r="P21" s="148">
        <v>1275.75</v>
      </c>
      <c r="Q21" s="65">
        <f t="shared" si="3"/>
        <v>0.55928085519922255</v>
      </c>
      <c r="R21" s="66">
        <f t="shared" si="4"/>
        <v>0.40971604938271605</v>
      </c>
      <c r="S21" s="65">
        <f t="shared" si="5"/>
        <v>1.007081038552321</v>
      </c>
      <c r="T21" s="66">
        <f t="shared" si="6"/>
        <v>1.0037372147915027</v>
      </c>
      <c r="U21" s="149">
        <v>148</v>
      </c>
      <c r="V21" s="68">
        <f t="shared" si="7"/>
        <v>17.934121621621621</v>
      </c>
      <c r="W21" s="68">
        <f t="shared" si="8"/>
        <v>17.589391891891893</v>
      </c>
      <c r="X21" s="68">
        <f t="shared" si="9"/>
        <v>35.523513513513514</v>
      </c>
      <c r="Y21" s="37"/>
      <c r="Z21" s="49" t="s">
        <v>299</v>
      </c>
      <c r="AA21" s="49">
        <v>0</v>
      </c>
      <c r="AB21" s="106"/>
      <c r="AF21" s="49"/>
      <c r="AG21" s="49"/>
      <c r="AH21" s="49"/>
      <c r="AI21" s="49"/>
      <c r="AJ21" s="49"/>
      <c r="AK21" s="99" t="str">
        <f t="shared" si="10"/>
        <v/>
      </c>
      <c r="AL21" s="99" t="str">
        <f t="shared" si="11"/>
        <v/>
      </c>
      <c r="AM21" s="37"/>
      <c r="AN21" s="37"/>
      <c r="AV21" s="115" t="str">
        <f t="shared" si="0"/>
        <v>NQ1ACE CIC (CLACTON ON SEA)</v>
      </c>
      <c r="AW21" s="116" t="s">
        <v>7898</v>
      </c>
      <c r="AX21" s="116" t="s">
        <v>7899</v>
      </c>
      <c r="AY21" s="116" t="s">
        <v>7898</v>
      </c>
      <c r="AZ21" s="116" t="s">
        <v>7899</v>
      </c>
      <c r="BA21" s="116" t="str">
        <f t="shared" si="1"/>
        <v>NQ1</v>
      </c>
      <c r="BB21" s="37">
        <f>MATCH($BB$18,$BA$1:$BA$5110,0)</f>
        <v>4108</v>
      </c>
    </row>
    <row r="22" spans="1:54" ht="26.4" x14ac:dyDescent="0.3">
      <c r="A22" s="58" t="str">
        <f t="shared" si="13"/>
        <v/>
      </c>
      <c r="B22" s="50">
        <f t="shared" si="12"/>
        <v>2</v>
      </c>
      <c r="C22" s="50"/>
      <c r="D22" s="59" t="str">
        <f t="shared" si="2"/>
        <v>RXMT4</v>
      </c>
      <c r="E22" s="147" t="s">
        <v>1964</v>
      </c>
      <c r="F22" s="144" t="s">
        <v>11103</v>
      </c>
      <c r="G22" s="145" t="s">
        <v>1210</v>
      </c>
      <c r="H22" s="85"/>
      <c r="I22" s="148">
        <v>1492.5</v>
      </c>
      <c r="J22" s="148">
        <v>1043.08</v>
      </c>
      <c r="K22" s="148">
        <v>1995</v>
      </c>
      <c r="L22" s="148">
        <v>1766.17</v>
      </c>
      <c r="M22" s="148">
        <v>968.75</v>
      </c>
      <c r="N22" s="148">
        <v>504.9</v>
      </c>
      <c r="O22" s="148">
        <v>968.75</v>
      </c>
      <c r="P22" s="148">
        <v>1052.8599999999999</v>
      </c>
      <c r="Q22" s="65">
        <f t="shared" si="3"/>
        <v>0.69888107202680061</v>
      </c>
      <c r="R22" s="66">
        <f t="shared" si="4"/>
        <v>0.88529824561403514</v>
      </c>
      <c r="S22" s="65">
        <f t="shared" si="5"/>
        <v>0.5211870967741935</v>
      </c>
      <c r="T22" s="66">
        <f t="shared" si="6"/>
        <v>1.0868232258064514</v>
      </c>
      <c r="U22" s="149">
        <v>302</v>
      </c>
      <c r="V22" s="68">
        <f t="shared" si="7"/>
        <v>5.1257615894039734</v>
      </c>
      <c r="W22" s="68">
        <f t="shared" si="8"/>
        <v>9.3345364238410582</v>
      </c>
      <c r="X22" s="68">
        <f t="shared" si="9"/>
        <v>14.460298013245033</v>
      </c>
      <c r="Y22" s="37"/>
      <c r="Z22" s="49" t="s">
        <v>300</v>
      </c>
      <c r="AA22" s="49">
        <v>0</v>
      </c>
      <c r="AB22" s="106"/>
      <c r="AF22" s="49"/>
      <c r="AG22" s="49"/>
      <c r="AH22" s="49"/>
      <c r="AI22" s="49"/>
      <c r="AJ22" s="49"/>
      <c r="AK22" s="99" t="str">
        <f t="shared" si="10"/>
        <v/>
      </c>
      <c r="AL22" s="99" t="str">
        <f t="shared" si="11"/>
        <v/>
      </c>
      <c r="AM22" s="37"/>
      <c r="AN22" s="37"/>
      <c r="AV22" s="115" t="str">
        <f t="shared" si="0"/>
        <v>NQ1CLACTON HOSPITAL</v>
      </c>
      <c r="AW22" s="116" t="s">
        <v>7903</v>
      </c>
      <c r="AX22" s="116" t="s">
        <v>7904</v>
      </c>
      <c r="AY22" s="116" t="s">
        <v>7903</v>
      </c>
      <c r="AZ22" s="116" t="s">
        <v>7904</v>
      </c>
      <c r="BA22" s="116" t="str">
        <f t="shared" si="1"/>
        <v>NQ1</v>
      </c>
      <c r="BB22" s="37" t="s">
        <v>708</v>
      </c>
    </row>
    <row r="23" spans="1:54" ht="26.4" x14ac:dyDescent="0.3">
      <c r="A23" s="58" t="str">
        <f t="shared" si="13"/>
        <v/>
      </c>
      <c r="B23" s="50">
        <f t="shared" si="12"/>
        <v>2</v>
      </c>
      <c r="C23" s="50"/>
      <c r="D23" s="59" t="str">
        <f t="shared" si="2"/>
        <v>RXMT4</v>
      </c>
      <c r="E23" s="147" t="s">
        <v>1964</v>
      </c>
      <c r="F23" s="144" t="s">
        <v>11104</v>
      </c>
      <c r="G23" s="145" t="s">
        <v>1210</v>
      </c>
      <c r="H23" s="85"/>
      <c r="I23" s="148">
        <v>1635</v>
      </c>
      <c r="J23" s="148">
        <v>990.32</v>
      </c>
      <c r="K23" s="148">
        <v>1945.5</v>
      </c>
      <c r="L23" s="148">
        <v>2437.98</v>
      </c>
      <c r="M23" s="148">
        <v>645.73</v>
      </c>
      <c r="N23" s="148">
        <v>592.02</v>
      </c>
      <c r="O23" s="148">
        <v>968.75</v>
      </c>
      <c r="P23" s="148">
        <v>1354.3</v>
      </c>
      <c r="Q23" s="65">
        <f t="shared" si="3"/>
        <v>0.60570030581039758</v>
      </c>
      <c r="R23" s="66">
        <f t="shared" si="4"/>
        <v>1.2531380107941403</v>
      </c>
      <c r="S23" s="65">
        <f t="shared" si="5"/>
        <v>0.91682282068356735</v>
      </c>
      <c r="T23" s="66">
        <f t="shared" si="6"/>
        <v>1.3979870967741934</v>
      </c>
      <c r="U23" s="149">
        <v>483</v>
      </c>
      <c r="V23" s="68">
        <f t="shared" si="7"/>
        <v>3.276066252587992</v>
      </c>
      <c r="W23" s="68">
        <f t="shared" si="8"/>
        <v>7.8515113871635602</v>
      </c>
      <c r="X23" s="68">
        <f t="shared" si="9"/>
        <v>11.127577639751552</v>
      </c>
      <c r="Y23" s="37"/>
      <c r="Z23" s="49" t="s">
        <v>301</v>
      </c>
      <c r="AA23" s="49">
        <v>0</v>
      </c>
      <c r="AB23" s="106"/>
      <c r="AF23" s="49"/>
      <c r="AG23" s="49"/>
      <c r="AH23" s="49"/>
      <c r="AI23" s="49"/>
      <c r="AJ23" s="49"/>
      <c r="AK23" s="99" t="str">
        <f t="shared" si="10"/>
        <v/>
      </c>
      <c r="AL23" s="99" t="str">
        <f t="shared" si="11"/>
        <v/>
      </c>
      <c r="AM23" s="37"/>
      <c r="AN23" s="37"/>
      <c r="AV23" s="115" t="str">
        <f t="shared" si="0"/>
        <v>NQ1COLCHESTER GENERAL HOSPITAL</v>
      </c>
      <c r="AW23" s="116" t="s">
        <v>7902</v>
      </c>
      <c r="AX23" s="116" t="s">
        <v>2208</v>
      </c>
      <c r="AY23" s="116" t="s">
        <v>7902</v>
      </c>
      <c r="AZ23" s="116" t="s">
        <v>2208</v>
      </c>
      <c r="BA23" s="116" t="str">
        <f t="shared" si="1"/>
        <v>NQ1</v>
      </c>
      <c r="BB23" s="37">
        <f>SUM(COUNTIF($AZ$1:$BA$5110,$BB$18)+$BB$21-1)</f>
        <v>4152</v>
      </c>
    </row>
    <row r="24" spans="1:54" ht="26.4" x14ac:dyDescent="0.3">
      <c r="A24" s="58" t="str">
        <f t="shared" si="13"/>
        <v/>
      </c>
      <c r="B24" s="50">
        <f t="shared" si="12"/>
        <v>2</v>
      </c>
      <c r="C24" s="50"/>
      <c r="D24" s="59" t="str">
        <f t="shared" si="2"/>
        <v>RXM63</v>
      </c>
      <c r="E24" s="147" t="s">
        <v>1917</v>
      </c>
      <c r="F24" s="144" t="s">
        <v>11105</v>
      </c>
      <c r="G24" s="145" t="s">
        <v>1210</v>
      </c>
      <c r="H24" s="85"/>
      <c r="I24" s="148">
        <v>1320</v>
      </c>
      <c r="J24" s="148">
        <v>1114.03</v>
      </c>
      <c r="K24" s="148">
        <v>1372.5</v>
      </c>
      <c r="L24" s="148">
        <v>1472.21</v>
      </c>
      <c r="M24" s="148">
        <v>645.73</v>
      </c>
      <c r="N24" s="148">
        <v>593.67999999999995</v>
      </c>
      <c r="O24" s="148">
        <v>645.73</v>
      </c>
      <c r="P24" s="148">
        <v>856.23</v>
      </c>
      <c r="Q24" s="65">
        <f t="shared" si="3"/>
        <v>0.84396212121212122</v>
      </c>
      <c r="R24" s="66">
        <f t="shared" si="4"/>
        <v>1.0726484517304189</v>
      </c>
      <c r="S24" s="65">
        <f t="shared" si="5"/>
        <v>0.91939355458163619</v>
      </c>
      <c r="T24" s="66">
        <f t="shared" si="6"/>
        <v>1.3259876418936707</v>
      </c>
      <c r="U24" s="149">
        <v>514</v>
      </c>
      <c r="V24" s="68">
        <f t="shared" si="7"/>
        <v>3.3223929961089493</v>
      </c>
      <c r="W24" s="68">
        <f t="shared" si="8"/>
        <v>4.5300389105058363</v>
      </c>
      <c r="X24" s="68">
        <f t="shared" si="9"/>
        <v>7.8524319066147852</v>
      </c>
      <c r="Z24" s="49" t="s">
        <v>302</v>
      </c>
      <c r="AA24" s="49">
        <v>0</v>
      </c>
      <c r="AB24" s="106"/>
      <c r="AK24" s="99" t="str">
        <f t="shared" si="10"/>
        <v/>
      </c>
      <c r="AL24" s="99" t="str">
        <f t="shared" si="11"/>
        <v/>
      </c>
      <c r="AV24" s="115" t="str">
        <f t="shared" si="0"/>
        <v>NQ1CONNAUGHT MEWS SUITES 6-10</v>
      </c>
      <c r="AW24" s="116" t="s">
        <v>7909</v>
      </c>
      <c r="AX24" s="116" t="s">
        <v>7910</v>
      </c>
      <c r="AY24" s="116" t="s">
        <v>7909</v>
      </c>
      <c r="AZ24" s="116" t="s">
        <v>7910</v>
      </c>
      <c r="BA24" s="116" t="str">
        <f t="shared" si="1"/>
        <v>NQ1</v>
      </c>
      <c r="BB24" s="37" t="s">
        <v>709</v>
      </c>
    </row>
    <row r="25" spans="1:54" ht="26.4" x14ac:dyDescent="0.3">
      <c r="A25" s="58" t="str">
        <f t="shared" si="13"/>
        <v/>
      </c>
      <c r="B25" s="50">
        <f t="shared" si="12"/>
        <v>2</v>
      </c>
      <c r="C25" s="50"/>
      <c r="D25" s="59" t="str">
        <f t="shared" si="2"/>
        <v>RXM77</v>
      </c>
      <c r="E25" s="147" t="s">
        <v>1933</v>
      </c>
      <c r="F25" s="144" t="s">
        <v>11106</v>
      </c>
      <c r="G25" s="145" t="s">
        <v>1208</v>
      </c>
      <c r="H25" s="85"/>
      <c r="I25" s="148">
        <v>1395</v>
      </c>
      <c r="J25" s="148">
        <v>1183.92</v>
      </c>
      <c r="K25" s="148">
        <v>930</v>
      </c>
      <c r="L25" s="148">
        <v>1062.75</v>
      </c>
      <c r="M25" s="148">
        <v>651</v>
      </c>
      <c r="N25" s="148">
        <v>315</v>
      </c>
      <c r="O25" s="148">
        <v>325.5</v>
      </c>
      <c r="P25" s="148">
        <v>660</v>
      </c>
      <c r="Q25" s="65">
        <f t="shared" si="3"/>
        <v>0.84868817204301084</v>
      </c>
      <c r="R25" s="66">
        <f t="shared" si="4"/>
        <v>1.142741935483871</v>
      </c>
      <c r="S25" s="65">
        <f t="shared" si="5"/>
        <v>0.4838709677419355</v>
      </c>
      <c r="T25" s="66">
        <f t="shared" si="6"/>
        <v>2.0276497695852536</v>
      </c>
      <c r="U25" s="149">
        <v>545</v>
      </c>
      <c r="V25" s="68">
        <f t="shared" si="7"/>
        <v>2.7503119266055047</v>
      </c>
      <c r="W25" s="68">
        <f t="shared" si="8"/>
        <v>3.1610091743119266</v>
      </c>
      <c r="X25" s="68">
        <f t="shared" si="9"/>
        <v>5.9113211009174309</v>
      </c>
      <c r="Z25" s="49" t="s">
        <v>303</v>
      </c>
      <c r="AA25" s="49">
        <v>0</v>
      </c>
      <c r="AB25" s="106"/>
      <c r="AK25" s="99" t="str">
        <f t="shared" si="10"/>
        <v/>
      </c>
      <c r="AL25" s="99" t="str">
        <f t="shared" si="11"/>
        <v/>
      </c>
      <c r="AV25" s="115" t="str">
        <f t="shared" si="0"/>
        <v>NQ1CORNERSTONE</v>
      </c>
      <c r="AW25" s="116" t="s">
        <v>7907</v>
      </c>
      <c r="AX25" s="116" t="s">
        <v>7908</v>
      </c>
      <c r="AY25" s="116" t="s">
        <v>7907</v>
      </c>
      <c r="AZ25" s="116" t="s">
        <v>7908</v>
      </c>
      <c r="BA25" s="116" t="str">
        <f t="shared" si="1"/>
        <v>NQ1</v>
      </c>
      <c r="BB25" s="37" t="s">
        <v>10981</v>
      </c>
    </row>
    <row r="26" spans="1:54" ht="26.4" x14ac:dyDescent="0.3">
      <c r="A26" s="58" t="str">
        <f t="shared" si="13"/>
        <v/>
      </c>
      <c r="B26" s="50">
        <f t="shared" si="12"/>
        <v>2</v>
      </c>
      <c r="C26" s="50"/>
      <c r="D26" s="59" t="str">
        <f t="shared" si="2"/>
        <v>RXM78</v>
      </c>
      <c r="E26" s="147" t="s">
        <v>1935</v>
      </c>
      <c r="F26" s="144" t="s">
        <v>11107</v>
      </c>
      <c r="G26" s="145" t="s">
        <v>1208</v>
      </c>
      <c r="H26" s="85"/>
      <c r="I26" s="148">
        <v>1395</v>
      </c>
      <c r="J26" s="148">
        <v>1297</v>
      </c>
      <c r="K26" s="148">
        <v>907.5</v>
      </c>
      <c r="L26" s="148">
        <v>1141</v>
      </c>
      <c r="M26" s="148">
        <v>651</v>
      </c>
      <c r="N26" s="148">
        <v>401.5</v>
      </c>
      <c r="O26" s="148">
        <v>325.5</v>
      </c>
      <c r="P26" s="148">
        <v>777</v>
      </c>
      <c r="Q26" s="65">
        <f t="shared" si="3"/>
        <v>0.92974910394265231</v>
      </c>
      <c r="R26" s="66">
        <f t="shared" si="4"/>
        <v>1.2573002754820937</v>
      </c>
      <c r="S26" s="65">
        <f t="shared" si="5"/>
        <v>0.61674347158218124</v>
      </c>
      <c r="T26" s="66">
        <f t="shared" si="6"/>
        <v>2.3870967741935485</v>
      </c>
      <c r="U26" s="149">
        <v>546</v>
      </c>
      <c r="V26" s="68">
        <f t="shared" si="7"/>
        <v>3.1108058608058609</v>
      </c>
      <c r="W26" s="68">
        <f t="shared" si="8"/>
        <v>3.5128205128205128</v>
      </c>
      <c r="X26" s="68">
        <f t="shared" si="9"/>
        <v>6.6236263736263732</v>
      </c>
      <c r="Z26" s="49" t="s">
        <v>304</v>
      </c>
      <c r="AA26" s="49">
        <v>0</v>
      </c>
      <c r="AB26" s="106"/>
      <c r="AK26" s="99" t="str">
        <f t="shared" si="10"/>
        <v/>
      </c>
      <c r="AL26" s="99" t="str">
        <f t="shared" si="11"/>
        <v/>
      </c>
      <c r="AV26" s="115" t="str">
        <f t="shared" si="0"/>
        <v>NQ1FRYATT HOSPITAL</v>
      </c>
      <c r="AW26" s="116" t="s">
        <v>7900</v>
      </c>
      <c r="AX26" s="116" t="s">
        <v>7901</v>
      </c>
      <c r="AY26" s="116" t="s">
        <v>7900</v>
      </c>
      <c r="AZ26" s="116" t="s">
        <v>7901</v>
      </c>
      <c r="BA26" s="116" t="str">
        <f t="shared" si="1"/>
        <v>NQ1</v>
      </c>
      <c r="BB26" s="37" t="s">
        <v>10982</v>
      </c>
    </row>
    <row r="27" spans="1:54" ht="26.4" x14ac:dyDescent="0.3">
      <c r="A27" s="58" t="str">
        <f t="shared" si="13"/>
        <v/>
      </c>
      <c r="B27" s="50">
        <f t="shared" si="12"/>
        <v>2</v>
      </c>
      <c r="C27" s="50"/>
      <c r="D27" s="59" t="str">
        <f t="shared" si="2"/>
        <v>RXM81</v>
      </c>
      <c r="E27" s="147" t="s">
        <v>1937</v>
      </c>
      <c r="F27" s="144" t="s">
        <v>11108</v>
      </c>
      <c r="G27" s="145" t="s">
        <v>1208</v>
      </c>
      <c r="H27" s="85"/>
      <c r="I27" s="148">
        <v>1395</v>
      </c>
      <c r="J27" s="148">
        <v>1156</v>
      </c>
      <c r="K27" s="148">
        <v>930</v>
      </c>
      <c r="L27" s="148">
        <v>1001.5</v>
      </c>
      <c r="M27" s="148">
        <v>651</v>
      </c>
      <c r="N27" s="148">
        <v>451.5</v>
      </c>
      <c r="O27" s="148">
        <v>651</v>
      </c>
      <c r="P27" s="148">
        <v>693</v>
      </c>
      <c r="Q27" s="65">
        <f t="shared" si="3"/>
        <v>0.82867383512544801</v>
      </c>
      <c r="R27" s="66">
        <f t="shared" si="4"/>
        <v>1.0768817204301075</v>
      </c>
      <c r="S27" s="65">
        <f t="shared" si="5"/>
        <v>0.69354838709677424</v>
      </c>
      <c r="T27" s="66">
        <f t="shared" si="6"/>
        <v>1.064516129032258</v>
      </c>
      <c r="U27" s="149">
        <v>578</v>
      </c>
      <c r="V27" s="68">
        <f t="shared" si="7"/>
        <v>2.7811418685121105</v>
      </c>
      <c r="W27" s="68">
        <f t="shared" si="8"/>
        <v>2.9316608996539792</v>
      </c>
      <c r="X27" s="68">
        <f t="shared" si="9"/>
        <v>5.7128027681660898</v>
      </c>
      <c r="Z27" s="49" t="s">
        <v>305</v>
      </c>
      <c r="AA27" s="49">
        <v>0</v>
      </c>
      <c r="AB27" s="106"/>
      <c r="AK27" s="99" t="str">
        <f t="shared" si="10"/>
        <v/>
      </c>
      <c r="AL27" s="99" t="str">
        <f t="shared" si="11"/>
        <v/>
      </c>
      <c r="AV27" s="115" t="str">
        <f t="shared" si="0"/>
        <v>NVCASHTEAD HOSPITAL</v>
      </c>
      <c r="AW27" s="116" t="s">
        <v>8644</v>
      </c>
      <c r="AX27" s="116" t="s">
        <v>8645</v>
      </c>
      <c r="AY27" s="116" t="s">
        <v>8644</v>
      </c>
      <c r="AZ27" s="116" t="s">
        <v>8645</v>
      </c>
      <c r="BA27" s="116" t="str">
        <f t="shared" si="1"/>
        <v>NVC</v>
      </c>
    </row>
    <row r="28" spans="1:54" ht="26.4" x14ac:dyDescent="0.3">
      <c r="A28" s="58" t="str">
        <f t="shared" si="13"/>
        <v/>
      </c>
      <c r="B28" s="50">
        <f t="shared" si="12"/>
        <v>2</v>
      </c>
      <c r="C28" s="50"/>
      <c r="D28" s="59" t="str">
        <f t="shared" si="2"/>
        <v>RXM74</v>
      </c>
      <c r="E28" s="147" t="s">
        <v>1929</v>
      </c>
      <c r="F28" s="144" t="s">
        <v>11109</v>
      </c>
      <c r="G28" s="145" t="s">
        <v>1208</v>
      </c>
      <c r="H28" s="85"/>
      <c r="I28" s="148">
        <v>1395</v>
      </c>
      <c r="J28" s="148">
        <v>1067.75</v>
      </c>
      <c r="K28" s="148">
        <v>930</v>
      </c>
      <c r="L28" s="148">
        <v>1253.49</v>
      </c>
      <c r="M28" s="148">
        <v>651</v>
      </c>
      <c r="N28" s="148">
        <v>336</v>
      </c>
      <c r="O28" s="148">
        <v>325.5</v>
      </c>
      <c r="P28" s="148">
        <v>1093.1600000000001</v>
      </c>
      <c r="Q28" s="65">
        <f t="shared" si="3"/>
        <v>0.76541218637992836</v>
      </c>
      <c r="R28" s="66">
        <f t="shared" si="4"/>
        <v>1.3478387096774194</v>
      </c>
      <c r="S28" s="65">
        <f t="shared" si="5"/>
        <v>0.5161290322580645</v>
      </c>
      <c r="T28" s="66">
        <f t="shared" si="6"/>
        <v>3.3584024577572968</v>
      </c>
      <c r="U28" s="149">
        <v>571</v>
      </c>
      <c r="V28" s="68">
        <f t="shared" si="7"/>
        <v>2.4584063047285465</v>
      </c>
      <c r="W28" s="68">
        <f t="shared" si="8"/>
        <v>4.1097197898423818</v>
      </c>
      <c r="X28" s="68">
        <f t="shared" si="9"/>
        <v>6.5681260945709274</v>
      </c>
      <c r="Z28" s="49" t="s">
        <v>306</v>
      </c>
      <c r="AA28" s="49">
        <v>0</v>
      </c>
      <c r="AB28" s="106"/>
      <c r="AK28" s="99" t="str">
        <f t="shared" si="10"/>
        <v/>
      </c>
      <c r="AL28" s="99" t="str">
        <f t="shared" si="11"/>
        <v/>
      </c>
      <c r="AV28" s="115" t="str">
        <f t="shared" si="0"/>
        <v>NVCBLAKELANDS HOSPITAL</v>
      </c>
      <c r="AW28" s="116" t="s">
        <v>8646</v>
      </c>
      <c r="AX28" s="116" t="s">
        <v>8647</v>
      </c>
      <c r="AY28" s="116" t="s">
        <v>8646</v>
      </c>
      <c r="AZ28" s="116" t="s">
        <v>8647</v>
      </c>
      <c r="BA28" s="116" t="str">
        <f t="shared" si="1"/>
        <v>NVC</v>
      </c>
      <c r="BB28" s="37" t="s">
        <v>710</v>
      </c>
    </row>
    <row r="29" spans="1:54" ht="14.4" x14ac:dyDescent="0.3">
      <c r="A29" s="58" t="str">
        <f t="shared" si="13"/>
        <v/>
      </c>
      <c r="B29" s="50">
        <f t="shared" si="12"/>
        <v>0</v>
      </c>
      <c r="C29" s="50"/>
      <c r="D29" s="59" t="str">
        <f t="shared" si="2"/>
        <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6"/>
      <c r="AK29" s="99" t="str">
        <f t="shared" si="10"/>
        <v/>
      </c>
      <c r="AL29" s="99" t="str">
        <f t="shared" si="11"/>
        <v/>
      </c>
      <c r="AV29" s="115" t="str">
        <f t="shared" si="0"/>
        <v>NVCBODMIN NHS TREATMENT CENTRE</v>
      </c>
      <c r="AW29" s="116" t="s">
        <v>8648</v>
      </c>
      <c r="AX29" s="116" t="s">
        <v>8649</v>
      </c>
      <c r="AY29" s="116" t="s">
        <v>8648</v>
      </c>
      <c r="AZ29" s="116" t="s">
        <v>8649</v>
      </c>
      <c r="BA29" s="116" t="str">
        <f t="shared" si="1"/>
        <v>NVC</v>
      </c>
      <c r="BB29" s="37" t="str">
        <f>CONCATENATE($BB$25,$BB$21,$BB$26,$BB$23)</f>
        <v>$Ax4108:$Ax4152</v>
      </c>
    </row>
    <row r="30" spans="1:54" ht="14.4" x14ac:dyDescent="0.3">
      <c r="A30" s="58" t="str">
        <f t="shared" si="13"/>
        <v/>
      </c>
      <c r="B30" s="50">
        <f t="shared" si="12"/>
        <v>0</v>
      </c>
      <c r="C30" s="50"/>
      <c r="D30" s="59" t="str">
        <f t="shared" si="2"/>
        <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6"/>
      <c r="AK30" s="99" t="str">
        <f t="shared" si="10"/>
        <v/>
      </c>
      <c r="AL30" s="99" t="str">
        <f t="shared" si="11"/>
        <v/>
      </c>
      <c r="AV30" s="115" t="str">
        <f t="shared" si="0"/>
        <v>NVCBOSTON WEST HOSPITAL</v>
      </c>
      <c r="AW30" s="116" t="s">
        <v>8650</v>
      </c>
      <c r="AX30" s="116" t="s">
        <v>8651</v>
      </c>
      <c r="AY30" s="116" t="s">
        <v>8650</v>
      </c>
      <c r="AZ30" s="116" t="s">
        <v>8651</v>
      </c>
      <c r="BA30" s="116" t="str">
        <f t="shared" si="1"/>
        <v>NVC</v>
      </c>
    </row>
    <row r="31" spans="1:54" ht="14.4" x14ac:dyDescent="0.3">
      <c r="A31" s="58" t="str">
        <f t="shared" si="13"/>
        <v/>
      </c>
      <c r="B31" s="50">
        <f t="shared" si="12"/>
        <v>0</v>
      </c>
      <c r="C31" s="50"/>
      <c r="D31" s="59" t="str">
        <f t="shared" si="2"/>
        <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6"/>
      <c r="AK31" s="99" t="str">
        <f t="shared" si="10"/>
        <v/>
      </c>
      <c r="AL31" s="99" t="str">
        <f t="shared" si="11"/>
        <v/>
      </c>
      <c r="AV31" s="115" t="str">
        <f t="shared" si="0"/>
        <v>NVCCLIFTON PARK HOSPITAL</v>
      </c>
      <c r="AW31" s="116" t="s">
        <v>8652</v>
      </c>
      <c r="AX31" s="116" t="s">
        <v>8653</v>
      </c>
      <c r="AY31" s="116" t="s">
        <v>8652</v>
      </c>
      <c r="AZ31" s="116" t="s">
        <v>8653</v>
      </c>
      <c r="BA31" s="116" t="str">
        <f t="shared" si="1"/>
        <v>NVC</v>
      </c>
    </row>
    <row r="32" spans="1:54" ht="14.4" x14ac:dyDescent="0.3">
      <c r="A32" s="58" t="str">
        <f t="shared" si="13"/>
        <v/>
      </c>
      <c r="B32" s="50">
        <f t="shared" si="12"/>
        <v>0</v>
      </c>
      <c r="C32" s="50"/>
      <c r="D32" s="59" t="str">
        <f t="shared" si="2"/>
        <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6"/>
      <c r="AK32" s="99" t="str">
        <f t="shared" si="10"/>
        <v/>
      </c>
      <c r="AL32" s="99" t="str">
        <f t="shared" si="11"/>
        <v/>
      </c>
      <c r="AV32" s="115" t="str">
        <f t="shared" si="0"/>
        <v>NVCCOBALT HOSPITAL</v>
      </c>
      <c r="AW32" s="116" t="s">
        <v>8654</v>
      </c>
      <c r="AX32" s="116" t="s">
        <v>8655</v>
      </c>
      <c r="AY32" s="116" t="s">
        <v>8654</v>
      </c>
      <c r="AZ32" s="116" t="s">
        <v>8655</v>
      </c>
      <c r="BA32" s="116" t="str">
        <f t="shared" si="1"/>
        <v>NVC</v>
      </c>
    </row>
    <row r="33" spans="1:53" ht="14.4" x14ac:dyDescent="0.3">
      <c r="A33" s="58" t="str">
        <f t="shared" si="13"/>
        <v/>
      </c>
      <c r="B33" s="50">
        <f t="shared" si="12"/>
        <v>0</v>
      </c>
      <c r="C33" s="50"/>
      <c r="D33" s="59" t="str">
        <f t="shared" si="2"/>
        <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6"/>
      <c r="AK33" s="99" t="str">
        <f t="shared" si="10"/>
        <v/>
      </c>
      <c r="AL33" s="99" t="str">
        <f t="shared" si="11"/>
        <v/>
      </c>
      <c r="AV33" s="115" t="str">
        <f t="shared" si="0"/>
        <v>NVCDUCHY HOSPITAL</v>
      </c>
      <c r="AW33" s="116" t="s">
        <v>8656</v>
      </c>
      <c r="AX33" s="116" t="s">
        <v>8657</v>
      </c>
      <c r="AY33" s="116" t="s">
        <v>8656</v>
      </c>
      <c r="AZ33" s="116" t="s">
        <v>8657</v>
      </c>
      <c r="BA33" s="116" t="str">
        <f t="shared" si="1"/>
        <v>NVC</v>
      </c>
    </row>
    <row r="34" spans="1:53" ht="14.4" x14ac:dyDescent="0.3">
      <c r="A34" s="58" t="str">
        <f t="shared" si="13"/>
        <v/>
      </c>
      <c r="B34" s="50">
        <f t="shared" si="12"/>
        <v>0</v>
      </c>
      <c r="C34" s="50"/>
      <c r="D34" s="59" t="str">
        <f t="shared" si="2"/>
        <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6"/>
      <c r="AK34" s="99" t="str">
        <f t="shared" si="10"/>
        <v/>
      </c>
      <c r="AL34" s="99" t="str">
        <f t="shared" si="11"/>
        <v/>
      </c>
      <c r="AV34" s="115" t="str">
        <f t="shared" si="0"/>
        <v>NVCEUXTON HALL HOSPITAL</v>
      </c>
      <c r="AW34" s="116" t="s">
        <v>8658</v>
      </c>
      <c r="AX34" s="116" t="s">
        <v>8659</v>
      </c>
      <c r="AY34" s="116" t="s">
        <v>8658</v>
      </c>
      <c r="AZ34" s="116" t="s">
        <v>8659</v>
      </c>
      <c r="BA34" s="116" t="str">
        <f t="shared" si="1"/>
        <v>NVC</v>
      </c>
    </row>
    <row r="35" spans="1:53" ht="14.4" x14ac:dyDescent="0.3">
      <c r="A35" s="58" t="str">
        <f t="shared" si="13"/>
        <v/>
      </c>
      <c r="B35" s="50">
        <f t="shared" si="12"/>
        <v>0</v>
      </c>
      <c r="C35" s="50"/>
      <c r="D35" s="59" t="str">
        <f t="shared" si="2"/>
        <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6"/>
      <c r="AK35" s="99" t="str">
        <f t="shared" si="10"/>
        <v/>
      </c>
      <c r="AL35" s="99" t="str">
        <f t="shared" si="11"/>
        <v/>
      </c>
      <c r="AV35" s="115" t="str">
        <f t="shared" si="0"/>
        <v>NVCFITZWILLIAM HOSPITAL</v>
      </c>
      <c r="AW35" s="116" t="s">
        <v>8660</v>
      </c>
      <c r="AX35" s="116" t="s">
        <v>8661</v>
      </c>
      <c r="AY35" s="116" t="s">
        <v>8660</v>
      </c>
      <c r="AZ35" s="116" t="s">
        <v>8661</v>
      </c>
      <c r="BA35" s="116" t="str">
        <f t="shared" si="1"/>
        <v>NVC</v>
      </c>
    </row>
    <row r="36" spans="1:53" ht="14.4" x14ac:dyDescent="0.3">
      <c r="A36" s="58" t="str">
        <f t="shared" si="13"/>
        <v/>
      </c>
      <c r="B36" s="50">
        <f t="shared" si="12"/>
        <v>0</v>
      </c>
      <c r="C36" s="50"/>
      <c r="D36" s="59" t="str">
        <f t="shared" si="2"/>
        <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6"/>
      <c r="AK36" s="99" t="str">
        <f t="shared" si="10"/>
        <v/>
      </c>
      <c r="AL36" s="99" t="str">
        <f t="shared" si="11"/>
        <v/>
      </c>
      <c r="AV36" s="115" t="str">
        <f t="shared" si="0"/>
        <v>NVCFULWOOD HALL HOSPITAL</v>
      </c>
      <c r="AW36" s="116" t="s">
        <v>8662</v>
      </c>
      <c r="AX36" s="116" t="s">
        <v>8663</v>
      </c>
      <c r="AY36" s="116" t="s">
        <v>8662</v>
      </c>
      <c r="AZ36" s="116" t="s">
        <v>8663</v>
      </c>
      <c r="BA36" s="116" t="str">
        <f t="shared" si="1"/>
        <v>NVC</v>
      </c>
    </row>
    <row r="37" spans="1:53" ht="14.4" x14ac:dyDescent="0.3">
      <c r="A37" s="58" t="str">
        <f t="shared" si="13"/>
        <v/>
      </c>
      <c r="B37" s="50">
        <f t="shared" si="12"/>
        <v>0</v>
      </c>
      <c r="C37" s="50"/>
      <c r="D37" s="59" t="str">
        <f t="shared" si="2"/>
        <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6"/>
      <c r="AK37" s="99" t="str">
        <f t="shared" si="10"/>
        <v/>
      </c>
      <c r="AL37" s="99" t="str">
        <f t="shared" si="11"/>
        <v/>
      </c>
      <c r="AV37" s="115" t="str">
        <f t="shared" si="0"/>
        <v>NVCHORTON NHS TREATMENT CENTRE</v>
      </c>
      <c r="AW37" s="116" t="s">
        <v>8664</v>
      </c>
      <c r="AX37" s="116" t="s">
        <v>8665</v>
      </c>
      <c r="AY37" s="116" t="s">
        <v>8664</v>
      </c>
      <c r="AZ37" s="116" t="s">
        <v>8665</v>
      </c>
      <c r="BA37" s="116" t="str">
        <f t="shared" si="1"/>
        <v>NVC</v>
      </c>
    </row>
    <row r="38" spans="1:53" ht="14.4" x14ac:dyDescent="0.3">
      <c r="A38" s="58" t="str">
        <f t="shared" si="13"/>
        <v/>
      </c>
      <c r="B38" s="50">
        <f t="shared" si="12"/>
        <v>0</v>
      </c>
      <c r="C38" s="50"/>
      <c r="D38" s="59" t="str">
        <f t="shared" si="2"/>
        <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11055</v>
      </c>
      <c r="AA38" s="49">
        <v>0</v>
      </c>
      <c r="AB38" s="106"/>
      <c r="AK38" s="99" t="str">
        <f t="shared" si="10"/>
        <v/>
      </c>
      <c r="AL38" s="99" t="str">
        <f t="shared" si="11"/>
        <v/>
      </c>
      <c r="AV38" s="115" t="str">
        <f t="shared" si="0"/>
        <v>NVCMOUNT STUART HOSPITAL</v>
      </c>
      <c r="AW38" s="116" t="s">
        <v>8666</v>
      </c>
      <c r="AX38" s="116" t="s">
        <v>8667</v>
      </c>
      <c r="AY38" s="116" t="s">
        <v>8666</v>
      </c>
      <c r="AZ38" s="116" t="s">
        <v>8667</v>
      </c>
      <c r="BA38" s="116" t="str">
        <f t="shared" si="1"/>
        <v>NVC</v>
      </c>
    </row>
    <row r="39" spans="1:53" ht="14.4" x14ac:dyDescent="0.3">
      <c r="A39" s="58" t="str">
        <f t="shared" si="13"/>
        <v/>
      </c>
      <c r="B39" s="50">
        <f t="shared" si="12"/>
        <v>0</v>
      </c>
      <c r="C39" s="50"/>
      <c r="D39" s="59" t="str">
        <f t="shared" si="2"/>
        <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6"/>
      <c r="AK39" s="99" t="str">
        <f t="shared" si="10"/>
        <v/>
      </c>
      <c r="AL39" s="99" t="str">
        <f t="shared" si="11"/>
        <v/>
      </c>
      <c r="AV39" s="115" t="str">
        <f t="shared" si="0"/>
        <v>NVCNEW HALL HOSPITAL</v>
      </c>
      <c r="AW39" s="116" t="s">
        <v>8668</v>
      </c>
      <c r="AX39" s="116" t="s">
        <v>8669</v>
      </c>
      <c r="AY39" s="116" t="s">
        <v>8668</v>
      </c>
      <c r="AZ39" s="116" t="s">
        <v>8669</v>
      </c>
      <c r="BA39" s="116" t="str">
        <f t="shared" si="1"/>
        <v>NVC</v>
      </c>
    </row>
    <row r="40" spans="1:53" ht="14.4" x14ac:dyDescent="0.3">
      <c r="A40" s="58" t="str">
        <f t="shared" si="13"/>
        <v/>
      </c>
      <c r="B40" s="50">
        <f t="shared" si="12"/>
        <v>0</v>
      </c>
      <c r="C40" s="50"/>
      <c r="D40" s="59" t="str">
        <f t="shared" si="2"/>
        <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11074</v>
      </c>
      <c r="AA40" s="49">
        <v>0</v>
      </c>
      <c r="AB40" s="106"/>
      <c r="AK40" s="99" t="str">
        <f t="shared" si="10"/>
        <v/>
      </c>
      <c r="AL40" s="99" t="str">
        <f t="shared" si="11"/>
        <v/>
      </c>
      <c r="AV40" s="115" t="str">
        <f t="shared" si="0"/>
        <v>NVCNORTH DOWNS HOSPITAL</v>
      </c>
      <c r="AW40" s="116" t="s">
        <v>8670</v>
      </c>
      <c r="AX40" s="116" t="s">
        <v>8671</v>
      </c>
      <c r="AY40" s="116" t="s">
        <v>8670</v>
      </c>
      <c r="AZ40" s="116" t="s">
        <v>8671</v>
      </c>
      <c r="BA40" s="116" t="str">
        <f t="shared" si="1"/>
        <v>NVC</v>
      </c>
    </row>
    <row r="41" spans="1:53" ht="14.4" x14ac:dyDescent="0.3">
      <c r="A41" s="58" t="str">
        <f t="shared" si="13"/>
        <v/>
      </c>
      <c r="B41" s="50">
        <f t="shared" si="12"/>
        <v>0</v>
      </c>
      <c r="C41" s="50"/>
      <c r="D41" s="59" t="str">
        <f t="shared" si="2"/>
        <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6"/>
      <c r="AK41" s="99" t="str">
        <f t="shared" si="10"/>
        <v/>
      </c>
      <c r="AL41" s="99" t="str">
        <f t="shared" si="11"/>
        <v/>
      </c>
      <c r="AV41" s="115" t="str">
        <f t="shared" si="0"/>
        <v>NVCNOTTINGHAM WOODTHORPE HOSPITAL</v>
      </c>
      <c r="AW41" s="116" t="s">
        <v>8672</v>
      </c>
      <c r="AX41" s="116" t="s">
        <v>8673</v>
      </c>
      <c r="AY41" s="116" t="s">
        <v>8672</v>
      </c>
      <c r="AZ41" s="116" t="s">
        <v>8673</v>
      </c>
      <c r="BA41" s="116" t="str">
        <f t="shared" si="1"/>
        <v>NVC</v>
      </c>
    </row>
    <row r="42" spans="1:53" ht="14.4" x14ac:dyDescent="0.3">
      <c r="A42" s="58" t="str">
        <f t="shared" si="13"/>
        <v/>
      </c>
      <c r="B42" s="50">
        <f t="shared" si="12"/>
        <v>0</v>
      </c>
      <c r="C42" s="50"/>
      <c r="D42" s="59" t="str">
        <f t="shared" si="2"/>
        <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6"/>
      <c r="AK42" s="99" t="str">
        <f t="shared" si="10"/>
        <v/>
      </c>
      <c r="AL42" s="99" t="str">
        <f t="shared" si="11"/>
        <v/>
      </c>
      <c r="AV42" s="115" t="str">
        <f t="shared" si="0"/>
        <v>NVCOAKLANDS HOSPITAL</v>
      </c>
      <c r="AW42" s="116" t="s">
        <v>8674</v>
      </c>
      <c r="AX42" s="116" t="s">
        <v>8675</v>
      </c>
      <c r="AY42" s="116" t="s">
        <v>8674</v>
      </c>
      <c r="AZ42" s="116" t="s">
        <v>8675</v>
      </c>
      <c r="BA42" s="116" t="str">
        <f t="shared" si="1"/>
        <v>NVC</v>
      </c>
    </row>
    <row r="43" spans="1:53" ht="14.4" x14ac:dyDescent="0.3">
      <c r="A43" s="58" t="str">
        <f t="shared" si="13"/>
        <v/>
      </c>
      <c r="B43" s="50">
        <f t="shared" si="12"/>
        <v>0</v>
      </c>
      <c r="C43" s="50"/>
      <c r="D43" s="59" t="str">
        <f t="shared" si="2"/>
        <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11056</v>
      </c>
      <c r="AA43" s="49">
        <v>0</v>
      </c>
      <c r="AB43" s="106"/>
      <c r="AK43" s="99" t="str">
        <f t="shared" si="10"/>
        <v/>
      </c>
      <c r="AL43" s="99" t="str">
        <f t="shared" si="11"/>
        <v/>
      </c>
      <c r="AV43" s="115" t="str">
        <f t="shared" si="0"/>
        <v>NVCOAKS HOSPITAL</v>
      </c>
      <c r="AW43" s="116" t="s">
        <v>8676</v>
      </c>
      <c r="AX43" s="116" t="s">
        <v>8677</v>
      </c>
      <c r="AY43" s="116" t="s">
        <v>8676</v>
      </c>
      <c r="AZ43" s="116" t="s">
        <v>8677</v>
      </c>
      <c r="BA43" s="116" t="str">
        <f t="shared" si="1"/>
        <v>NVC</v>
      </c>
    </row>
    <row r="44" spans="1:53" ht="14.4" x14ac:dyDescent="0.3">
      <c r="A44" s="58" t="str">
        <f t="shared" si="13"/>
        <v/>
      </c>
      <c r="B44" s="50">
        <f t="shared" si="12"/>
        <v>0</v>
      </c>
      <c r="C44" s="50"/>
      <c r="D44" s="59" t="str">
        <f t="shared" si="2"/>
        <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11045</v>
      </c>
      <c r="AA44" s="49">
        <v>0</v>
      </c>
      <c r="AB44" s="106"/>
      <c r="AK44" s="99" t="str">
        <f t="shared" si="10"/>
        <v/>
      </c>
      <c r="AL44" s="99" t="str">
        <f t="shared" si="11"/>
        <v/>
      </c>
      <c r="AV44" s="115" t="str">
        <f t="shared" si="0"/>
        <v>NVCPARK HILL HOSPITAL</v>
      </c>
      <c r="AW44" s="116" t="s">
        <v>8678</v>
      </c>
      <c r="AX44" s="116" t="s">
        <v>8679</v>
      </c>
      <c r="AY44" s="116" t="s">
        <v>8678</v>
      </c>
      <c r="AZ44" s="116" t="s">
        <v>8679</v>
      </c>
      <c r="BA44" s="116" t="str">
        <f t="shared" si="1"/>
        <v>NVC</v>
      </c>
    </row>
    <row r="45" spans="1:53" ht="14.4" x14ac:dyDescent="0.3">
      <c r="A45" s="58" t="str">
        <f t="shared" si="13"/>
        <v/>
      </c>
      <c r="B45" s="50">
        <f t="shared" si="12"/>
        <v>0</v>
      </c>
      <c r="C45" s="50"/>
      <c r="D45" s="59" t="str">
        <f t="shared" si="2"/>
        <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6"/>
      <c r="AK45" s="99" t="str">
        <f t="shared" si="10"/>
        <v/>
      </c>
      <c r="AL45" s="99" t="str">
        <f t="shared" si="11"/>
        <v/>
      </c>
      <c r="AV45" s="115" t="str">
        <f t="shared" si="0"/>
        <v>NVCPINEHILL HOSPITAL</v>
      </c>
      <c r="AW45" s="116" t="s">
        <v>8680</v>
      </c>
      <c r="AX45" s="116" t="s">
        <v>8681</v>
      </c>
      <c r="AY45" s="116" t="s">
        <v>8680</v>
      </c>
      <c r="AZ45" s="116" t="s">
        <v>8681</v>
      </c>
      <c r="BA45" s="116" t="str">
        <f t="shared" si="1"/>
        <v>NVC</v>
      </c>
    </row>
    <row r="46" spans="1:53" ht="14.4" x14ac:dyDescent="0.3">
      <c r="A46" s="58" t="str">
        <f t="shared" si="13"/>
        <v/>
      </c>
      <c r="B46" s="50">
        <f t="shared" si="12"/>
        <v>0</v>
      </c>
      <c r="C46" s="50"/>
      <c r="D46" s="59" t="str">
        <f t="shared" ref="D46:D77" si="14">IF(ISNA(VLOOKUP($E$5&amp;E46,$AV:$AW,2,FALSE)),"",VLOOKUP($E$5&amp;E46,$AV:$AW,2,FALSE))</f>
        <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6"/>
      <c r="AF46" s="37"/>
      <c r="AG46" s="37"/>
      <c r="AH46" s="37"/>
      <c r="AI46" s="37"/>
      <c r="AJ46" s="37"/>
      <c r="AK46" s="99" t="str">
        <f t="shared" si="10"/>
        <v/>
      </c>
      <c r="AL46" s="99" t="str">
        <f t="shared" si="11"/>
        <v/>
      </c>
      <c r="AM46" s="37"/>
      <c r="AN46" s="37"/>
      <c r="AO46" s="37"/>
      <c r="AV46" s="115" t="str">
        <f t="shared" si="0"/>
        <v>NVCRENACRES HOSPITAL</v>
      </c>
      <c r="AW46" s="116" t="s">
        <v>8682</v>
      </c>
      <c r="AX46" s="116" t="s">
        <v>8683</v>
      </c>
      <c r="AY46" s="116" t="s">
        <v>8682</v>
      </c>
      <c r="AZ46" s="116" t="s">
        <v>8683</v>
      </c>
      <c r="BA46" s="116" t="str">
        <f t="shared" si="1"/>
        <v>NVC</v>
      </c>
    </row>
    <row r="47" spans="1:53" ht="14.4" x14ac:dyDescent="0.3">
      <c r="A47" s="58" t="str">
        <f t="shared" si="13"/>
        <v/>
      </c>
      <c r="B47" s="50">
        <f t="shared" si="12"/>
        <v>0</v>
      </c>
      <c r="C47" s="50"/>
      <c r="D47" s="59" t="str">
        <f t="shared" si="14"/>
        <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11057</v>
      </c>
      <c r="AA47" s="49">
        <v>0</v>
      </c>
      <c r="AB47" s="106"/>
      <c r="AK47" s="99" t="str">
        <f t="shared" si="10"/>
        <v/>
      </c>
      <c r="AL47" s="99" t="str">
        <f t="shared" si="11"/>
        <v/>
      </c>
      <c r="AV47" s="115" t="str">
        <f t="shared" si="0"/>
        <v>NVCRIVERS HOSPITAL</v>
      </c>
      <c r="AW47" s="116" t="s">
        <v>8684</v>
      </c>
      <c r="AX47" s="116" t="s">
        <v>8685</v>
      </c>
      <c r="AY47" s="116" t="s">
        <v>8684</v>
      </c>
      <c r="AZ47" s="116" t="s">
        <v>8685</v>
      </c>
      <c r="BA47" s="116" t="str">
        <f t="shared" si="1"/>
        <v>NVC</v>
      </c>
    </row>
    <row r="48" spans="1:53" ht="14.4" x14ac:dyDescent="0.3">
      <c r="A48" s="58" t="str">
        <f t="shared" si="13"/>
        <v/>
      </c>
      <c r="B48" s="50">
        <f t="shared" si="12"/>
        <v>0</v>
      </c>
      <c r="C48" s="50"/>
      <c r="D48" s="59" t="str">
        <f t="shared" si="14"/>
        <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6"/>
      <c r="AK48" s="99" t="str">
        <f t="shared" si="10"/>
        <v/>
      </c>
      <c r="AL48" s="99" t="str">
        <f t="shared" si="11"/>
        <v/>
      </c>
      <c r="AV48" s="115" t="str">
        <f t="shared" si="0"/>
        <v>NVCROWLEY HALL HOSPITAL</v>
      </c>
      <c r="AW48" s="116" t="s">
        <v>8686</v>
      </c>
      <c r="AX48" s="116" t="s">
        <v>8687</v>
      </c>
      <c r="AY48" s="116" t="s">
        <v>8686</v>
      </c>
      <c r="AZ48" s="116" t="s">
        <v>8687</v>
      </c>
      <c r="BA48" s="116" t="str">
        <f t="shared" si="1"/>
        <v>NVC</v>
      </c>
    </row>
    <row r="49" spans="1:53" ht="14.4" x14ac:dyDescent="0.3">
      <c r="A49" s="58" t="str">
        <f t="shared" si="13"/>
        <v/>
      </c>
      <c r="B49" s="50">
        <f t="shared" si="12"/>
        <v>0</v>
      </c>
      <c r="C49" s="50"/>
      <c r="D49" s="59" t="str">
        <f t="shared" si="14"/>
        <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6"/>
      <c r="AK49" s="99" t="str">
        <f t="shared" si="10"/>
        <v/>
      </c>
      <c r="AL49" s="99" t="str">
        <f t="shared" si="11"/>
        <v/>
      </c>
      <c r="AV49" s="115" t="str">
        <f t="shared" si="0"/>
        <v>NVCSPRINGFIELD HOSPITAL</v>
      </c>
      <c r="AW49" s="116" t="s">
        <v>8688</v>
      </c>
      <c r="AX49" s="116" t="s">
        <v>8689</v>
      </c>
      <c r="AY49" s="116" t="s">
        <v>8688</v>
      </c>
      <c r="AZ49" s="116" t="s">
        <v>8689</v>
      </c>
      <c r="BA49" s="116" t="str">
        <f t="shared" si="1"/>
        <v>NVC</v>
      </c>
    </row>
    <row r="50" spans="1:53" ht="14.4" x14ac:dyDescent="0.3">
      <c r="A50" s="58" t="str">
        <f t="shared" si="13"/>
        <v/>
      </c>
      <c r="B50" s="50">
        <f t="shared" si="12"/>
        <v>0</v>
      </c>
      <c r="C50" s="50"/>
      <c r="D50" s="59" t="str">
        <f t="shared" si="14"/>
        <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11058</v>
      </c>
      <c r="AA50" s="49">
        <v>0</v>
      </c>
      <c r="AB50" s="106"/>
      <c r="AK50" s="99" t="str">
        <f t="shared" si="10"/>
        <v/>
      </c>
      <c r="AL50" s="99" t="str">
        <f t="shared" si="11"/>
        <v/>
      </c>
      <c r="AV50" s="115" t="str">
        <f t="shared" si="0"/>
        <v>NVCTEES VALLEY TREATMENT CENTRE</v>
      </c>
      <c r="AW50" s="116" t="s">
        <v>8690</v>
      </c>
      <c r="AX50" s="116" t="s">
        <v>8691</v>
      </c>
      <c r="AY50" s="116" t="s">
        <v>8690</v>
      </c>
      <c r="AZ50" s="116" t="s">
        <v>8691</v>
      </c>
      <c r="BA50" s="116" t="str">
        <f t="shared" si="1"/>
        <v>NVC</v>
      </c>
    </row>
    <row r="51" spans="1:53" ht="14.4" x14ac:dyDescent="0.3">
      <c r="A51" s="58" t="str">
        <f t="shared" si="13"/>
        <v/>
      </c>
      <c r="B51" s="50">
        <f t="shared" si="12"/>
        <v>0</v>
      </c>
      <c r="C51" s="50"/>
      <c r="D51" s="59" t="str">
        <f t="shared" si="14"/>
        <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6"/>
      <c r="AK51" s="99" t="str">
        <f t="shared" si="10"/>
        <v/>
      </c>
      <c r="AL51" s="99" t="str">
        <f t="shared" si="11"/>
        <v/>
      </c>
      <c r="AV51" s="115" t="str">
        <f t="shared" si="0"/>
        <v>NVCTHE BERKSHIRE INDEPENDENT HOSPITAL</v>
      </c>
      <c r="AW51" s="116" t="s">
        <v>8692</v>
      </c>
      <c r="AX51" s="116" t="s">
        <v>8693</v>
      </c>
      <c r="AY51" s="116" t="s">
        <v>8692</v>
      </c>
      <c r="AZ51" s="116" t="s">
        <v>8693</v>
      </c>
      <c r="BA51" s="116" t="str">
        <f t="shared" si="1"/>
        <v>NVC</v>
      </c>
    </row>
    <row r="52" spans="1:53" ht="14.4" x14ac:dyDescent="0.3">
      <c r="A52" s="58" t="str">
        <f t="shared" si="13"/>
        <v/>
      </c>
      <c r="B52" s="50">
        <f t="shared" si="12"/>
        <v>0</v>
      </c>
      <c r="C52" s="50"/>
      <c r="D52" s="59" t="str">
        <f t="shared" si="14"/>
        <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6"/>
      <c r="AK52" s="99" t="str">
        <f t="shared" si="10"/>
        <v/>
      </c>
      <c r="AL52" s="99" t="str">
        <f t="shared" si="11"/>
        <v/>
      </c>
      <c r="AV52" s="115" t="str">
        <f t="shared" si="0"/>
        <v>NVCTHE WESTBOURNE CENTRE</v>
      </c>
      <c r="AW52" s="116" t="s">
        <v>8694</v>
      </c>
      <c r="AX52" s="116" t="s">
        <v>8695</v>
      </c>
      <c r="AY52" s="116" t="s">
        <v>8694</v>
      </c>
      <c r="AZ52" s="116" t="s">
        <v>8695</v>
      </c>
      <c r="BA52" s="116" t="str">
        <f t="shared" si="1"/>
        <v>NVC</v>
      </c>
    </row>
    <row r="53" spans="1:53" ht="14.4" x14ac:dyDescent="0.3">
      <c r="A53" s="58" t="str">
        <f t="shared" si="13"/>
        <v/>
      </c>
      <c r="B53" s="50">
        <f t="shared" si="12"/>
        <v>0</v>
      </c>
      <c r="C53" s="50"/>
      <c r="D53" s="59" t="str">
        <f t="shared" si="14"/>
        <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6"/>
      <c r="AK53" s="99" t="str">
        <f t="shared" si="10"/>
        <v/>
      </c>
      <c r="AL53" s="99" t="str">
        <f t="shared" si="11"/>
        <v/>
      </c>
      <c r="AV53" s="115" t="str">
        <f t="shared" si="0"/>
        <v>NVCTHE YORKSHIRE CLINIC</v>
      </c>
      <c r="AW53" s="116" t="s">
        <v>8696</v>
      </c>
      <c r="AX53" s="116" t="s">
        <v>8697</v>
      </c>
      <c r="AY53" s="116" t="s">
        <v>8696</v>
      </c>
      <c r="AZ53" s="116" t="s">
        <v>8697</v>
      </c>
      <c r="BA53" s="116" t="str">
        <f t="shared" si="1"/>
        <v>NVC</v>
      </c>
    </row>
    <row r="54" spans="1:53" ht="14.4" x14ac:dyDescent="0.3">
      <c r="A54" s="58" t="str">
        <f t="shared" si="13"/>
        <v/>
      </c>
      <c r="B54" s="50">
        <f t="shared" si="12"/>
        <v>0</v>
      </c>
      <c r="C54" s="50"/>
      <c r="D54" s="59" t="str">
        <f t="shared" si="14"/>
        <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6"/>
      <c r="AK54" s="99" t="str">
        <f t="shared" si="10"/>
        <v/>
      </c>
      <c r="AL54" s="99" t="str">
        <f t="shared" si="11"/>
        <v/>
      </c>
      <c r="AV54" s="115" t="str">
        <f t="shared" si="0"/>
        <v>NVCWEST MIDLANDS HOSPITAL</v>
      </c>
      <c r="AW54" s="116" t="s">
        <v>8698</v>
      </c>
      <c r="AX54" s="116" t="s">
        <v>8699</v>
      </c>
      <c r="AY54" s="116" t="s">
        <v>8698</v>
      </c>
      <c r="AZ54" s="116" t="s">
        <v>8699</v>
      </c>
      <c r="BA54" s="116" t="str">
        <f t="shared" si="1"/>
        <v>NVC</v>
      </c>
    </row>
    <row r="55" spans="1:53" ht="14.4" x14ac:dyDescent="0.3">
      <c r="A55" s="58" t="str">
        <f t="shared" si="13"/>
        <v/>
      </c>
      <c r="B55" s="50">
        <f t="shared" si="12"/>
        <v>0</v>
      </c>
      <c r="C55" s="50"/>
      <c r="D55" s="59" t="str">
        <f t="shared" si="14"/>
        <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6"/>
      <c r="AK55" s="99" t="str">
        <f t="shared" si="10"/>
        <v/>
      </c>
      <c r="AL55" s="99" t="str">
        <f t="shared" si="11"/>
        <v/>
      </c>
      <c r="AV55" s="115" t="str">
        <f t="shared" si="0"/>
        <v>NVCWINFIELD HOSPITAL</v>
      </c>
      <c r="AW55" s="116" t="s">
        <v>8700</v>
      </c>
      <c r="AX55" s="116" t="s">
        <v>8701</v>
      </c>
      <c r="AY55" s="116" t="s">
        <v>8700</v>
      </c>
      <c r="AZ55" s="116" t="s">
        <v>8701</v>
      </c>
      <c r="BA55" s="116" t="str">
        <f t="shared" si="1"/>
        <v>NVC</v>
      </c>
    </row>
    <row r="56" spans="1:53" ht="12.75" customHeight="1" x14ac:dyDescent="0.3">
      <c r="A56" s="58" t="str">
        <f t="shared" si="13"/>
        <v/>
      </c>
      <c r="B56" s="50">
        <f t="shared" si="12"/>
        <v>0</v>
      </c>
      <c r="C56" s="50"/>
      <c r="D56" s="59" t="str">
        <f t="shared" si="14"/>
        <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6"/>
      <c r="AK56" s="99" t="str">
        <f t="shared" si="10"/>
        <v/>
      </c>
      <c r="AL56" s="99" t="str">
        <f t="shared" si="11"/>
        <v/>
      </c>
      <c r="AV56" s="115" t="str">
        <f t="shared" si="0"/>
        <v>NVCWOODLAND HOSPITAL</v>
      </c>
      <c r="AW56" s="116" t="s">
        <v>8702</v>
      </c>
      <c r="AX56" s="116" t="s">
        <v>8703</v>
      </c>
      <c r="AY56" s="116" t="s">
        <v>8702</v>
      </c>
      <c r="AZ56" s="116" t="s">
        <v>8703</v>
      </c>
      <c r="BA56" s="116" t="str">
        <f t="shared" si="1"/>
        <v>NVC</v>
      </c>
    </row>
    <row r="57" spans="1:53" ht="14.4" x14ac:dyDescent="0.3">
      <c r="A57" s="58" t="str">
        <f t="shared" si="13"/>
        <v/>
      </c>
      <c r="B57" s="50">
        <f t="shared" si="12"/>
        <v>0</v>
      </c>
      <c r="C57" s="50"/>
      <c r="D57" s="59" t="str">
        <f t="shared" si="14"/>
        <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6"/>
      <c r="AK57" s="99" t="str">
        <f t="shared" si="10"/>
        <v/>
      </c>
      <c r="AL57" s="99" t="str">
        <f t="shared" si="11"/>
        <v/>
      </c>
      <c r="AV57" s="115" t="str">
        <f t="shared" si="0"/>
        <v>R0AMANCHESTER ROYAL EYE HOSPITAL</v>
      </c>
      <c r="AW57" s="116" t="s">
        <v>10988</v>
      </c>
      <c r="AX57" s="116" t="s">
        <v>9660</v>
      </c>
      <c r="AY57" s="116" t="s">
        <v>10988</v>
      </c>
      <c r="AZ57" s="116" t="s">
        <v>9660</v>
      </c>
      <c r="BA57" s="116" t="str">
        <f t="shared" si="1"/>
        <v>R0A</v>
      </c>
    </row>
    <row r="58" spans="1:53" ht="12.75" customHeight="1" x14ac:dyDescent="0.3">
      <c r="A58" s="58" t="str">
        <f t="shared" si="13"/>
        <v/>
      </c>
      <c r="B58" s="50">
        <f t="shared" si="12"/>
        <v>0</v>
      </c>
      <c r="C58" s="50"/>
      <c r="D58" s="59" t="str">
        <f t="shared" si="14"/>
        <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11059</v>
      </c>
      <c r="AA58" s="49">
        <v>0</v>
      </c>
      <c r="AB58" s="106"/>
      <c r="AK58" s="99" t="str">
        <f t="shared" si="10"/>
        <v/>
      </c>
      <c r="AL58" s="99" t="str">
        <f t="shared" si="11"/>
        <v/>
      </c>
      <c r="AV58" s="115" t="str">
        <f t="shared" si="0"/>
        <v>R0AMANCHESTER ROYAL INFIRMARY</v>
      </c>
      <c r="AW58" s="116" t="s">
        <v>10989</v>
      </c>
      <c r="AX58" s="116" t="s">
        <v>9661</v>
      </c>
      <c r="AY58" s="116" t="s">
        <v>10989</v>
      </c>
      <c r="AZ58" s="116" t="s">
        <v>9661</v>
      </c>
      <c r="BA58" s="116" t="str">
        <f t="shared" si="1"/>
        <v>R0A</v>
      </c>
    </row>
    <row r="59" spans="1:53" ht="14.4" x14ac:dyDescent="0.3">
      <c r="A59" s="58" t="str">
        <f t="shared" si="13"/>
        <v/>
      </c>
      <c r="B59" s="50">
        <f t="shared" si="12"/>
        <v>0</v>
      </c>
      <c r="C59" s="50"/>
      <c r="D59" s="59" t="str">
        <f t="shared" si="14"/>
        <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6"/>
      <c r="AK59" s="99" t="str">
        <f t="shared" si="10"/>
        <v/>
      </c>
      <c r="AL59" s="99" t="str">
        <f t="shared" si="11"/>
        <v/>
      </c>
      <c r="AV59" s="115" t="str">
        <f t="shared" si="0"/>
        <v>R0AROYAL MANCHESTER CHILDREN'S HOSPITAL</v>
      </c>
      <c r="AW59" s="116" t="s">
        <v>10990</v>
      </c>
      <c r="AX59" s="116" t="s">
        <v>9662</v>
      </c>
      <c r="AY59" s="116" t="s">
        <v>10990</v>
      </c>
      <c r="AZ59" s="116" t="s">
        <v>9662</v>
      </c>
      <c r="BA59" s="116" t="str">
        <f t="shared" si="1"/>
        <v>R0A</v>
      </c>
    </row>
    <row r="60" spans="1:53" ht="12.75" customHeight="1" x14ac:dyDescent="0.3">
      <c r="A60" s="58" t="str">
        <f t="shared" si="13"/>
        <v/>
      </c>
      <c r="B60" s="50">
        <f t="shared" si="12"/>
        <v>0</v>
      </c>
      <c r="C60" s="50"/>
      <c r="D60" s="59" t="str">
        <f t="shared" si="14"/>
        <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6"/>
      <c r="AK60" s="99" t="str">
        <f t="shared" si="10"/>
        <v/>
      </c>
      <c r="AL60" s="99" t="str">
        <f t="shared" si="11"/>
        <v/>
      </c>
      <c r="AV60" s="115" t="str">
        <f t="shared" si="0"/>
        <v>R0AST MARY'S HOSPITAL</v>
      </c>
      <c r="AW60" s="116" t="s">
        <v>10991</v>
      </c>
      <c r="AX60" s="116" t="s">
        <v>1244</v>
      </c>
      <c r="AY60" s="116" t="s">
        <v>10991</v>
      </c>
      <c r="AZ60" s="116" t="s">
        <v>1244</v>
      </c>
      <c r="BA60" s="116" t="str">
        <f t="shared" si="1"/>
        <v>R0A</v>
      </c>
    </row>
    <row r="61" spans="1:53" ht="14.4" x14ac:dyDescent="0.3">
      <c r="A61" s="58" t="str">
        <f t="shared" si="13"/>
        <v/>
      </c>
      <c r="B61" s="50">
        <f t="shared" si="12"/>
        <v>0</v>
      </c>
      <c r="C61" s="50"/>
      <c r="D61" s="59" t="str">
        <f t="shared" si="14"/>
        <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6"/>
      <c r="AK61" s="99" t="str">
        <f t="shared" si="10"/>
        <v/>
      </c>
      <c r="AL61" s="99" t="str">
        <f t="shared" si="11"/>
        <v/>
      </c>
      <c r="AV61" s="115" t="str">
        <f t="shared" si="0"/>
        <v>R0ATRAFFORD GENERAL HOSPITAL</v>
      </c>
      <c r="AW61" s="116" t="s">
        <v>10992</v>
      </c>
      <c r="AX61" s="116" t="s">
        <v>7180</v>
      </c>
      <c r="AY61" s="116" t="s">
        <v>10992</v>
      </c>
      <c r="AZ61" s="116" t="s">
        <v>7180</v>
      </c>
      <c r="BA61" s="116" t="str">
        <f t="shared" si="1"/>
        <v>R0A</v>
      </c>
    </row>
    <row r="62" spans="1:53" ht="14.4" x14ac:dyDescent="0.3">
      <c r="A62" s="58" t="str">
        <f t="shared" si="13"/>
        <v/>
      </c>
      <c r="B62" s="50">
        <f t="shared" si="12"/>
        <v>0</v>
      </c>
      <c r="C62" s="50"/>
      <c r="D62" s="59" t="str">
        <f t="shared" si="14"/>
        <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6"/>
      <c r="AK62" s="99" t="str">
        <f t="shared" si="10"/>
        <v/>
      </c>
      <c r="AL62" s="99" t="str">
        <f t="shared" si="11"/>
        <v/>
      </c>
      <c r="AV62" s="115" t="str">
        <f t="shared" si="0"/>
        <v>R0AUNIVERSITY DENTAL HOSPITAL</v>
      </c>
      <c r="AW62" s="116" t="s">
        <v>10993</v>
      </c>
      <c r="AX62" s="116" t="s">
        <v>9663</v>
      </c>
      <c r="AY62" s="116" t="s">
        <v>10993</v>
      </c>
      <c r="AZ62" s="116" t="s">
        <v>9663</v>
      </c>
      <c r="BA62" s="116" t="str">
        <f t="shared" si="1"/>
        <v>R0A</v>
      </c>
    </row>
    <row r="63" spans="1:53" ht="14.4" x14ac:dyDescent="0.3">
      <c r="A63" s="58" t="str">
        <f t="shared" si="13"/>
        <v/>
      </c>
      <c r="B63" s="50">
        <f t="shared" si="12"/>
        <v>0</v>
      </c>
      <c r="C63" s="50"/>
      <c r="D63" s="59" t="str">
        <f t="shared" si="14"/>
        <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6"/>
      <c r="AK63" s="99" t="str">
        <f t="shared" si="10"/>
        <v/>
      </c>
      <c r="AL63" s="99" t="str">
        <f t="shared" si="11"/>
        <v/>
      </c>
      <c r="AV63" s="115" t="str">
        <f t="shared" si="0"/>
        <v>R0AWYTHENSHAWE HOSPITAL</v>
      </c>
      <c r="AW63" s="116" t="s">
        <v>10994</v>
      </c>
      <c r="AX63" s="116" t="s">
        <v>9286</v>
      </c>
      <c r="AY63" s="116" t="s">
        <v>10994</v>
      </c>
      <c r="AZ63" s="116" t="s">
        <v>9286</v>
      </c>
      <c r="BA63" s="116" t="str">
        <f t="shared" si="1"/>
        <v>R0A</v>
      </c>
    </row>
    <row r="64" spans="1:53" ht="14.4" x14ac:dyDescent="0.3">
      <c r="A64" s="58" t="str">
        <f t="shared" si="13"/>
        <v/>
      </c>
      <c r="B64" s="50">
        <f t="shared" si="12"/>
        <v>0</v>
      </c>
      <c r="C64" s="50"/>
      <c r="D64" s="59" t="str">
        <f t="shared" si="14"/>
        <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11060</v>
      </c>
      <c r="AA64" s="49">
        <v>0</v>
      </c>
      <c r="AB64" s="106"/>
      <c r="AK64" s="99" t="str">
        <f t="shared" si="10"/>
        <v/>
      </c>
      <c r="AL64" s="99" t="str">
        <f t="shared" si="11"/>
        <v/>
      </c>
      <c r="AV64" s="115" t="str">
        <f t="shared" si="0"/>
        <v>R1AACONBURY UNIT</v>
      </c>
      <c r="AW64" s="116" t="s">
        <v>2322</v>
      </c>
      <c r="AX64" s="116" t="s">
        <v>2323</v>
      </c>
      <c r="AY64" s="116" t="s">
        <v>2322</v>
      </c>
      <c r="AZ64" s="116" t="s">
        <v>2323</v>
      </c>
      <c r="BA64" s="116" t="str">
        <f t="shared" si="1"/>
        <v>R1A</v>
      </c>
    </row>
    <row r="65" spans="1:53" ht="14.4" x14ac:dyDescent="0.3">
      <c r="A65" s="58" t="str">
        <f t="shared" si="13"/>
        <v/>
      </c>
      <c r="B65" s="50">
        <f t="shared" si="12"/>
        <v>0</v>
      </c>
      <c r="C65" s="50"/>
      <c r="D65" s="59" t="str">
        <f t="shared" si="14"/>
        <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11061</v>
      </c>
      <c r="AA65" s="49">
        <v>0</v>
      </c>
      <c r="AB65" s="106"/>
      <c r="AK65" s="99" t="str">
        <f t="shared" si="10"/>
        <v/>
      </c>
      <c r="AL65" s="99" t="str">
        <f t="shared" si="11"/>
        <v/>
      </c>
      <c r="AV65" s="115" t="str">
        <f t="shared" si="0"/>
        <v>R1AALEXANDRA HOSPITAL</v>
      </c>
      <c r="AW65" s="116" t="s">
        <v>2293</v>
      </c>
      <c r="AX65" s="116" t="s">
        <v>2294</v>
      </c>
      <c r="AY65" s="116" t="s">
        <v>2293</v>
      </c>
      <c r="AZ65" s="116" t="s">
        <v>2294</v>
      </c>
      <c r="BA65" s="116" t="str">
        <f t="shared" si="1"/>
        <v>R1A</v>
      </c>
    </row>
    <row r="66" spans="1:53" ht="14.4" x14ac:dyDescent="0.3">
      <c r="A66" s="58" t="str">
        <f t="shared" si="13"/>
        <v/>
      </c>
      <c r="B66" s="50">
        <f t="shared" si="12"/>
        <v>0</v>
      </c>
      <c r="C66" s="50"/>
      <c r="D66" s="59" t="str">
        <f t="shared" si="14"/>
        <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6"/>
      <c r="AK66" s="99" t="str">
        <f t="shared" si="10"/>
        <v/>
      </c>
      <c r="AL66" s="99" t="str">
        <f t="shared" si="11"/>
        <v/>
      </c>
      <c r="AV66" s="115" t="str">
        <f t="shared" si="0"/>
        <v>R1AARROWSIDE UNIT (ALEXANDRA HOSPITAL)</v>
      </c>
      <c r="AW66" s="116" t="s">
        <v>2254</v>
      </c>
      <c r="AX66" s="116" t="s">
        <v>2255</v>
      </c>
      <c r="AY66" s="116" t="s">
        <v>2254</v>
      </c>
      <c r="AZ66" s="116" t="s">
        <v>2255</v>
      </c>
      <c r="BA66" s="116" t="str">
        <f t="shared" si="1"/>
        <v>R1A</v>
      </c>
    </row>
    <row r="67" spans="1:53" ht="14.4" x14ac:dyDescent="0.3">
      <c r="A67" s="58" t="str">
        <f t="shared" si="13"/>
        <v/>
      </c>
      <c r="B67" s="50">
        <f t="shared" si="12"/>
        <v>0</v>
      </c>
      <c r="C67" s="50"/>
      <c r="D67" s="59" t="str">
        <f t="shared" si="14"/>
        <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6"/>
      <c r="AK67" s="99" t="str">
        <f t="shared" si="10"/>
        <v/>
      </c>
      <c r="AL67" s="99" t="str">
        <f t="shared" si="11"/>
        <v/>
      </c>
      <c r="AV67" s="115" t="str">
        <f t="shared" si="0"/>
        <v>R1ABATCHLEY FIRST NURSERY PLUS</v>
      </c>
      <c r="AW67" s="116" t="s">
        <v>2334</v>
      </c>
      <c r="AX67" s="116" t="s">
        <v>2335</v>
      </c>
      <c r="AY67" s="116" t="s">
        <v>2334</v>
      </c>
      <c r="AZ67" s="116" t="s">
        <v>2335</v>
      </c>
      <c r="BA67" s="116" t="str">
        <f t="shared" si="1"/>
        <v>R1A</v>
      </c>
    </row>
    <row r="68" spans="1:53" ht="14.4" x14ac:dyDescent="0.3">
      <c r="A68" s="58" t="str">
        <f t="shared" si="13"/>
        <v/>
      </c>
      <c r="B68" s="50">
        <f t="shared" si="12"/>
        <v>0</v>
      </c>
      <c r="C68" s="50"/>
      <c r="D68" s="59" t="str">
        <f t="shared" si="14"/>
        <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6"/>
      <c r="AK68" s="99" t="str">
        <f t="shared" si="10"/>
        <v/>
      </c>
      <c r="AL68" s="99" t="str">
        <f t="shared" si="11"/>
        <v/>
      </c>
      <c r="AV68" s="115" t="str">
        <f t="shared" si="0"/>
        <v>R1ABEACONSIDE AUTISM BASE</v>
      </c>
      <c r="AW68" s="116" t="s">
        <v>2232</v>
      </c>
      <c r="AX68" s="116" t="s">
        <v>2233</v>
      </c>
      <c r="AY68" s="116" t="s">
        <v>2232</v>
      </c>
      <c r="AZ68" s="116" t="s">
        <v>2233</v>
      </c>
      <c r="BA68" s="116" t="str">
        <f t="shared" si="1"/>
        <v>R1A</v>
      </c>
    </row>
    <row r="69" spans="1:53" ht="14.4" x14ac:dyDescent="0.3">
      <c r="A69" s="58" t="str">
        <f t="shared" si="13"/>
        <v/>
      </c>
      <c r="B69" s="50">
        <f t="shared" si="12"/>
        <v>0</v>
      </c>
      <c r="C69" s="50"/>
      <c r="D69" s="59" t="str">
        <f t="shared" si="14"/>
        <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6"/>
      <c r="AK69" s="99" t="str">
        <f t="shared" si="10"/>
        <v/>
      </c>
      <c r="AL69" s="99" t="str">
        <f t="shared" si="11"/>
        <v/>
      </c>
      <c r="AV69" s="115" t="str">
        <f t="shared" si="0"/>
        <v>R1ABIRMINGHAM CHILDREN'S HOSPITAL</v>
      </c>
      <c r="AW69" s="116" t="s">
        <v>2231</v>
      </c>
      <c r="AX69" s="116" t="s">
        <v>1646</v>
      </c>
      <c r="AY69" s="116" t="s">
        <v>2231</v>
      </c>
      <c r="AZ69" s="116" t="s">
        <v>1646</v>
      </c>
      <c r="BA69" s="116" t="str">
        <f t="shared" si="1"/>
        <v>R1A</v>
      </c>
    </row>
    <row r="70" spans="1:53" ht="14.4" x14ac:dyDescent="0.3">
      <c r="A70" s="58" t="str">
        <f t="shared" si="13"/>
        <v/>
      </c>
      <c r="B70" s="50">
        <f t="shared" si="12"/>
        <v>0</v>
      </c>
      <c r="C70" s="50"/>
      <c r="D70" s="59" t="str">
        <f t="shared" si="14"/>
        <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6"/>
      <c r="AK70" s="99" t="str">
        <f t="shared" si="10"/>
        <v/>
      </c>
      <c r="AL70" s="99" t="str">
        <f t="shared" si="11"/>
        <v/>
      </c>
      <c r="AV70" s="115" t="str">
        <f t="shared" si="0"/>
        <v>R1ACHURCHVIEW HOUSE</v>
      </c>
      <c r="AW70" s="117" t="s">
        <v>9913</v>
      </c>
      <c r="AX70" s="117" t="s">
        <v>9725</v>
      </c>
      <c r="AY70" s="117" t="s">
        <v>9913</v>
      </c>
      <c r="AZ70" s="117" t="s">
        <v>9725</v>
      </c>
      <c r="BA70" s="116" t="str">
        <f t="shared" si="1"/>
        <v>R1A</v>
      </c>
    </row>
    <row r="71" spans="1:53" ht="12.75" customHeight="1" x14ac:dyDescent="0.3">
      <c r="A71" s="58" t="str">
        <f t="shared" si="13"/>
        <v/>
      </c>
      <c r="B71" s="50">
        <f t="shared" si="12"/>
        <v>0</v>
      </c>
      <c r="C71" s="50"/>
      <c r="D71" s="59" t="str">
        <f t="shared" si="14"/>
        <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11062</v>
      </c>
      <c r="AA71" s="49">
        <v>0</v>
      </c>
      <c r="AB71" s="106"/>
      <c r="AK71" s="99" t="str">
        <f t="shared" si="10"/>
        <v/>
      </c>
      <c r="AL71" s="99" t="str">
        <f t="shared" si="11"/>
        <v/>
      </c>
      <c r="AV71" s="115" t="str">
        <f t="shared" si="0"/>
        <v>R1ACOMM HOSP WARDS (EVESHAM)</v>
      </c>
      <c r="AW71" s="116" t="s">
        <v>2394</v>
      </c>
      <c r="AX71" s="116" t="s">
        <v>2395</v>
      </c>
      <c r="AY71" s="116" t="s">
        <v>2394</v>
      </c>
      <c r="AZ71" s="116" t="s">
        <v>2395</v>
      </c>
      <c r="BA71" s="116" t="str">
        <f t="shared" si="1"/>
        <v>R1A</v>
      </c>
    </row>
    <row r="72" spans="1:53" ht="14.4" x14ac:dyDescent="0.3">
      <c r="A72" s="58" t="str">
        <f t="shared" si="13"/>
        <v/>
      </c>
      <c r="B72" s="50">
        <f t="shared" si="12"/>
        <v>0</v>
      </c>
      <c r="C72" s="50"/>
      <c r="D72" s="59" t="str">
        <f t="shared" si="14"/>
        <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11063</v>
      </c>
      <c r="AA72" s="49">
        <v>0</v>
      </c>
      <c r="AB72" s="106"/>
      <c r="AK72" s="99" t="str">
        <f t="shared" si="10"/>
        <v/>
      </c>
      <c r="AL72" s="99" t="str">
        <f t="shared" si="11"/>
        <v/>
      </c>
      <c r="AV72" s="115" t="str">
        <f t="shared" si="0"/>
        <v>R1ACOMM HOSP WARDS (MALVERN)</v>
      </c>
      <c r="AW72" s="116" t="s">
        <v>2396</v>
      </c>
      <c r="AX72" s="116" t="s">
        <v>2397</v>
      </c>
      <c r="AY72" s="116" t="s">
        <v>2396</v>
      </c>
      <c r="AZ72" s="116" t="s">
        <v>2397</v>
      </c>
      <c r="BA72" s="116" t="str">
        <f t="shared" si="1"/>
        <v>R1A</v>
      </c>
    </row>
    <row r="73" spans="1:53" ht="12.75" customHeight="1" x14ac:dyDescent="0.3">
      <c r="A73" s="58" t="str">
        <f t="shared" si="13"/>
        <v/>
      </c>
      <c r="B73" s="50">
        <f t="shared" si="12"/>
        <v>0</v>
      </c>
      <c r="C73" s="50"/>
      <c r="D73" s="59" t="str">
        <f t="shared" si="14"/>
        <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6"/>
      <c r="AK73" s="99" t="str">
        <f t="shared" si="10"/>
        <v/>
      </c>
      <c r="AL73" s="99" t="str">
        <f t="shared" si="11"/>
        <v/>
      </c>
      <c r="AV73" s="115" t="str">
        <f t="shared" si="0"/>
        <v>R1ACOMM HOSP WARDS (PERSHORE)</v>
      </c>
      <c r="AW73" s="116" t="s">
        <v>2398</v>
      </c>
      <c r="AX73" s="116" t="s">
        <v>2399</v>
      </c>
      <c r="AY73" s="116" t="s">
        <v>2398</v>
      </c>
      <c r="AZ73" s="116" t="s">
        <v>2399</v>
      </c>
      <c r="BA73" s="116" t="str">
        <f t="shared" si="1"/>
        <v>R1A</v>
      </c>
    </row>
    <row r="74" spans="1:53" ht="14.4" x14ac:dyDescent="0.3">
      <c r="A74" s="58" t="str">
        <f t="shared" si="13"/>
        <v/>
      </c>
      <c r="B74" s="50">
        <f t="shared" si="12"/>
        <v>0</v>
      </c>
      <c r="C74" s="50"/>
      <c r="D74" s="59" t="str">
        <f t="shared" si="14"/>
        <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11073</v>
      </c>
      <c r="AA74" s="49">
        <v>0</v>
      </c>
      <c r="AB74" s="106"/>
      <c r="AK74" s="99" t="str">
        <f t="shared" si="10"/>
        <v/>
      </c>
      <c r="AL74" s="99" t="str">
        <f t="shared" si="11"/>
        <v/>
      </c>
      <c r="AV74" s="115" t="str">
        <f t="shared" si="0"/>
        <v>R1ACOMM HOSP WARDS (TENBURY)</v>
      </c>
      <c r="AW74" s="116" t="s">
        <v>2402</v>
      </c>
      <c r="AX74" s="116" t="s">
        <v>2403</v>
      </c>
      <c r="AY74" s="116" t="s">
        <v>2402</v>
      </c>
      <c r="AZ74" s="116" t="s">
        <v>2403</v>
      </c>
      <c r="BA74" s="116" t="str">
        <f t="shared" si="1"/>
        <v>R1A</v>
      </c>
    </row>
    <row r="75" spans="1:53" ht="12.75" customHeight="1" x14ac:dyDescent="0.3">
      <c r="A75" s="58" t="str">
        <f t="shared" si="13"/>
        <v/>
      </c>
      <c r="B75" s="50">
        <f t="shared" si="12"/>
        <v>0</v>
      </c>
      <c r="C75" s="50"/>
      <c r="D75" s="59" t="str">
        <f t="shared" si="14"/>
        <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6"/>
      <c r="AK75" s="99" t="str">
        <f t="shared" si="10"/>
        <v/>
      </c>
      <c r="AL75" s="99" t="str">
        <f t="shared" si="11"/>
        <v/>
      </c>
      <c r="AV75" s="115" t="str">
        <f t="shared" si="0"/>
        <v>R1ACOMM HOSP WARDS (WF GP UNIT)</v>
      </c>
      <c r="AW75" s="116" t="s">
        <v>2404</v>
      </c>
      <c r="AX75" s="116" t="s">
        <v>2405</v>
      </c>
      <c r="AY75" s="116" t="s">
        <v>2404</v>
      </c>
      <c r="AZ75" s="116" t="s">
        <v>2405</v>
      </c>
      <c r="BA75" s="116" t="str">
        <f t="shared" si="1"/>
        <v>R1A</v>
      </c>
    </row>
    <row r="76" spans="1:53" ht="14.4" x14ac:dyDescent="0.3">
      <c r="A76" s="58" t="str">
        <f t="shared" si="13"/>
        <v/>
      </c>
      <c r="B76" s="50">
        <f t="shared" si="12"/>
        <v>0</v>
      </c>
      <c r="C76" s="50"/>
      <c r="D76" s="59" t="str">
        <f t="shared" si="14"/>
        <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11064</v>
      </c>
      <c r="AA76" s="49">
        <v>0</v>
      </c>
      <c r="AB76" s="106"/>
      <c r="AK76" s="99" t="str">
        <f t="shared" si="10"/>
        <v/>
      </c>
      <c r="AL76" s="99" t="str">
        <f t="shared" si="11"/>
        <v/>
      </c>
      <c r="AV76" s="115" t="str">
        <f t="shared" ref="AV76:AV139" si="15">CONCATENATE(LEFT(AW76, 3),AX76)</f>
        <v>R1ACOMMUNITY FIRST</v>
      </c>
      <c r="AW76" s="116" t="s">
        <v>2283</v>
      </c>
      <c r="AX76" s="116" t="s">
        <v>2284</v>
      </c>
      <c r="AY76" s="116" t="s">
        <v>2283</v>
      </c>
      <c r="AZ76" s="116" t="s">
        <v>2284</v>
      </c>
      <c r="BA76" s="116" t="str">
        <f t="shared" ref="BA76:BA139" si="16">LEFT(AY76,3)</f>
        <v>R1A</v>
      </c>
    </row>
    <row r="77" spans="1:53" ht="14.4" x14ac:dyDescent="0.3">
      <c r="A77" s="58" t="str">
        <f t="shared" si="13"/>
        <v/>
      </c>
      <c r="B77" s="50">
        <f t="shared" si="12"/>
        <v>0</v>
      </c>
      <c r="C77" s="50"/>
      <c r="D77" s="59" t="str">
        <f t="shared" si="14"/>
        <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6"/>
      <c r="AK77" s="99" t="str">
        <f t="shared" si="10"/>
        <v/>
      </c>
      <c r="AL77" s="99" t="str">
        <f t="shared" si="11"/>
        <v/>
      </c>
      <c r="AV77" s="115" t="str">
        <f t="shared" si="15"/>
        <v>R1ACOMMUNITY HOSP WARDS (POWCH)</v>
      </c>
      <c r="AW77" s="116" t="s">
        <v>2400</v>
      </c>
      <c r="AX77" s="116" t="s">
        <v>2401</v>
      </c>
      <c r="AY77" s="116" t="s">
        <v>2400</v>
      </c>
      <c r="AZ77" s="116" t="s">
        <v>2401</v>
      </c>
      <c r="BA77" s="116" t="str">
        <f t="shared" si="16"/>
        <v>R1A</v>
      </c>
    </row>
    <row r="78" spans="1:53" ht="14.4" x14ac:dyDescent="0.3">
      <c r="A78" s="58" t="str">
        <f t="shared" si="13"/>
        <v/>
      </c>
      <c r="B78" s="50">
        <f t="shared" si="12"/>
        <v>0</v>
      </c>
      <c r="C78" s="50"/>
      <c r="D78" s="59" t="str">
        <f t="shared" ref="D78:D109" si="17">IF(ISNA(VLOOKUP($E$5&amp;E78,$AV:$AW,2,FALSE)),"",VLOOKUP($E$5&amp;E78,$AV:$AW,2,FALSE))</f>
        <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6"/>
      <c r="AK78" s="99" t="str">
        <f t="shared" si="10"/>
        <v/>
      </c>
      <c r="AL78" s="99" t="str">
        <f t="shared" si="11"/>
        <v/>
      </c>
      <c r="AV78" s="115" t="str">
        <f t="shared" si="15"/>
        <v>R1ACOMMUNITY INREACH EVESHAM</v>
      </c>
      <c r="AW78" s="116" t="s">
        <v>2349</v>
      </c>
      <c r="AX78" s="116" t="s">
        <v>2350</v>
      </c>
      <c r="AY78" s="116" t="s">
        <v>2349</v>
      </c>
      <c r="AZ78" s="116" t="s">
        <v>2350</v>
      </c>
      <c r="BA78" s="116" t="str">
        <f t="shared" si="16"/>
        <v>R1A</v>
      </c>
    </row>
    <row r="79" spans="1:53" ht="14.4" x14ac:dyDescent="0.3">
      <c r="A79" s="58" t="str">
        <f t="shared" si="13"/>
        <v/>
      </c>
      <c r="B79" s="50">
        <f t="shared" si="12"/>
        <v>0</v>
      </c>
      <c r="C79" s="50"/>
      <c r="D79" s="59" t="str">
        <f t="shared" si="17"/>
        <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6"/>
      <c r="AK79" s="99" t="str">
        <f t="shared" ref="AK79:AK142" si="25">IF(M280=1,"No Site Selected","")</f>
        <v/>
      </c>
      <c r="AL79" s="99" t="str">
        <f t="shared" ref="AL79:AL142" si="26">IF(N280=1,"No Ward Name","")</f>
        <v/>
      </c>
      <c r="AV79" s="115" t="str">
        <f t="shared" si="15"/>
        <v>R1ACOMMUNITY INREACH REDDITCH 6</v>
      </c>
      <c r="AW79" s="116" t="s">
        <v>2347</v>
      </c>
      <c r="AX79" s="116" t="s">
        <v>2348</v>
      </c>
      <c r="AY79" s="116" t="s">
        <v>2347</v>
      </c>
      <c r="AZ79" s="116" t="s">
        <v>2348</v>
      </c>
      <c r="BA79" s="116" t="str">
        <f t="shared" si="16"/>
        <v>R1A</v>
      </c>
    </row>
    <row r="80" spans="1:53" ht="14.4" x14ac:dyDescent="0.3">
      <c r="A80" s="58" t="str">
        <f t="shared" si="13"/>
        <v/>
      </c>
      <c r="B80" s="50">
        <f t="shared" ref="B80:B143" si="27">IF(SUM(E281:G281,M281:N281)&gt;0,1,IF(Y281&gt;0,2,0))</f>
        <v>0</v>
      </c>
      <c r="C80" s="50"/>
      <c r="D80" s="59" t="str">
        <f t="shared" si="17"/>
        <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6"/>
      <c r="AK80" s="99" t="str">
        <f t="shared" si="25"/>
        <v/>
      </c>
      <c r="AL80" s="99" t="str">
        <f t="shared" si="26"/>
        <v/>
      </c>
      <c r="AV80" s="115" t="str">
        <f t="shared" si="15"/>
        <v>R1ACOMMUNITY INREACH REDDITCH 8</v>
      </c>
      <c r="AW80" s="116" t="s">
        <v>2351</v>
      </c>
      <c r="AX80" s="116" t="s">
        <v>2352</v>
      </c>
      <c r="AY80" s="116" t="s">
        <v>2351</v>
      </c>
      <c r="AZ80" s="116" t="s">
        <v>2352</v>
      </c>
      <c r="BA80" s="116" t="str">
        <f t="shared" si="16"/>
        <v>R1A</v>
      </c>
    </row>
    <row r="81" spans="1:53" ht="14.4" x14ac:dyDescent="0.3">
      <c r="A81" s="58" t="str">
        <f t="shared" ref="A81:A144" si="28">IF(M282=1,"No Site Selected",IF(N282=1,"No Ward Name",""))</f>
        <v/>
      </c>
      <c r="B81" s="50">
        <f t="shared" si="27"/>
        <v>0</v>
      </c>
      <c r="C81" s="50"/>
      <c r="D81" s="59" t="str">
        <f t="shared" si="17"/>
        <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6"/>
      <c r="AK81" s="99" t="str">
        <f t="shared" si="25"/>
        <v/>
      </c>
      <c r="AL81" s="99" t="str">
        <f t="shared" si="26"/>
        <v/>
      </c>
      <c r="AV81" s="115" t="str">
        <f t="shared" si="15"/>
        <v>R1ACOMMUNITY PAEDESTRICIANS-1</v>
      </c>
      <c r="AW81" s="116" t="s">
        <v>2392</v>
      </c>
      <c r="AX81" s="116" t="s">
        <v>2393</v>
      </c>
      <c r="AY81" s="116" t="s">
        <v>2392</v>
      </c>
      <c r="AZ81" s="116" t="s">
        <v>2393</v>
      </c>
      <c r="BA81" s="116" t="str">
        <f t="shared" si="16"/>
        <v>R1A</v>
      </c>
    </row>
    <row r="82" spans="1:53" ht="14.4" x14ac:dyDescent="0.3">
      <c r="A82" s="58" t="str">
        <f t="shared" si="28"/>
        <v/>
      </c>
      <c r="B82" s="50">
        <f t="shared" si="27"/>
        <v>0</v>
      </c>
      <c r="C82" s="50"/>
      <c r="D82" s="59" t="str">
        <f t="shared" si="17"/>
        <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11065</v>
      </c>
      <c r="AA82" s="49">
        <v>0</v>
      </c>
      <c r="AB82" s="106"/>
      <c r="AK82" s="99" t="str">
        <f t="shared" si="25"/>
        <v/>
      </c>
      <c r="AL82" s="99" t="str">
        <f t="shared" si="26"/>
        <v/>
      </c>
      <c r="AV82" s="115" t="str">
        <f t="shared" si="15"/>
        <v>R1ACOMMUNITY UNIT</v>
      </c>
      <c r="AW82" s="116" t="s">
        <v>2318</v>
      </c>
      <c r="AX82" s="116" t="s">
        <v>2319</v>
      </c>
      <c r="AY82" s="116" t="s">
        <v>2318</v>
      </c>
      <c r="AZ82" s="116" t="s">
        <v>2319</v>
      </c>
      <c r="BA82" s="116" t="str">
        <f t="shared" si="16"/>
        <v>R1A</v>
      </c>
    </row>
    <row r="83" spans="1:53" ht="14.4" x14ac:dyDescent="0.3">
      <c r="A83" s="58" t="str">
        <f t="shared" si="28"/>
        <v/>
      </c>
      <c r="B83" s="50">
        <f t="shared" si="27"/>
        <v>0</v>
      </c>
      <c r="C83" s="50"/>
      <c r="D83" s="59" t="str">
        <f t="shared" si="17"/>
        <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6"/>
      <c r="AK83" s="99" t="str">
        <f t="shared" si="25"/>
        <v/>
      </c>
      <c r="AL83" s="99" t="str">
        <f t="shared" si="26"/>
        <v/>
      </c>
      <c r="AV83" s="115" t="str">
        <f t="shared" si="15"/>
        <v>R1ACOMMUNITY VENUE</v>
      </c>
      <c r="AW83" s="116" t="s">
        <v>2277</v>
      </c>
      <c r="AX83" s="116" t="s">
        <v>2278</v>
      </c>
      <c r="AY83" s="116" t="s">
        <v>2277</v>
      </c>
      <c r="AZ83" s="116" t="s">
        <v>2278</v>
      </c>
      <c r="BA83" s="116" t="str">
        <f t="shared" si="16"/>
        <v>R1A</v>
      </c>
    </row>
    <row r="84" spans="1:53" ht="14.4" x14ac:dyDescent="0.3">
      <c r="A84" s="58" t="str">
        <f t="shared" si="28"/>
        <v/>
      </c>
      <c r="B84" s="50">
        <f t="shared" si="27"/>
        <v>0</v>
      </c>
      <c r="C84" s="50"/>
      <c r="D84" s="59" t="str">
        <f t="shared" si="17"/>
        <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11066</v>
      </c>
      <c r="AA84" s="49">
        <v>0</v>
      </c>
      <c r="AB84" s="106"/>
      <c r="AK84" s="99" t="str">
        <f t="shared" si="25"/>
        <v/>
      </c>
      <c r="AL84" s="99" t="str">
        <f t="shared" si="26"/>
        <v/>
      </c>
      <c r="AV84" s="115" t="str">
        <f t="shared" si="15"/>
        <v>R1ACOVERCROFT</v>
      </c>
      <c r="AW84" s="116" t="s">
        <v>2364</v>
      </c>
      <c r="AX84" s="116" t="s">
        <v>2365</v>
      </c>
      <c r="AY84" s="116" t="s">
        <v>2364</v>
      </c>
      <c r="AZ84" s="116" t="s">
        <v>2365</v>
      </c>
      <c r="BA84" s="116" t="str">
        <f t="shared" si="16"/>
        <v>R1A</v>
      </c>
    </row>
    <row r="85" spans="1:53" ht="14.4" x14ac:dyDescent="0.3">
      <c r="A85" s="58" t="str">
        <f t="shared" si="28"/>
        <v/>
      </c>
      <c r="B85" s="50">
        <f t="shared" si="27"/>
        <v>0</v>
      </c>
      <c r="C85" s="50"/>
      <c r="D85" s="59" t="str">
        <f t="shared" si="17"/>
        <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6"/>
      <c r="AK85" s="99" t="str">
        <f t="shared" si="25"/>
        <v/>
      </c>
      <c r="AL85" s="99" t="str">
        <f t="shared" si="26"/>
        <v/>
      </c>
      <c r="AV85" s="115" t="str">
        <f t="shared" si="15"/>
        <v>R1ACROMWELL HOUSE</v>
      </c>
      <c r="AW85" s="117" t="s">
        <v>9914</v>
      </c>
      <c r="AX85" s="117" t="s">
        <v>9915</v>
      </c>
      <c r="AY85" s="117" t="s">
        <v>9914</v>
      </c>
      <c r="AZ85" s="117" t="s">
        <v>9915</v>
      </c>
      <c r="BA85" s="116" t="str">
        <f t="shared" si="16"/>
        <v>R1A</v>
      </c>
    </row>
    <row r="86" spans="1:53" ht="14.4" x14ac:dyDescent="0.3">
      <c r="A86" s="58" t="str">
        <f t="shared" si="28"/>
        <v/>
      </c>
      <c r="B86" s="50">
        <f t="shared" si="27"/>
        <v>0</v>
      </c>
      <c r="C86" s="50"/>
      <c r="D86" s="59" t="str">
        <f t="shared" si="17"/>
        <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6"/>
      <c r="AK86" s="99" t="str">
        <f t="shared" si="25"/>
        <v/>
      </c>
      <c r="AL86" s="99" t="str">
        <f t="shared" si="26"/>
        <v/>
      </c>
      <c r="AV86" s="115" t="str">
        <f t="shared" si="15"/>
        <v>R1ACROWNGATE PHYSIOTHERAPY</v>
      </c>
      <c r="AW86" s="116" t="s">
        <v>2279</v>
      </c>
      <c r="AX86" s="116" t="s">
        <v>2280</v>
      </c>
      <c r="AY86" s="116" t="s">
        <v>2279</v>
      </c>
      <c r="AZ86" s="116" t="s">
        <v>2280</v>
      </c>
      <c r="BA86" s="116" t="str">
        <f t="shared" si="16"/>
        <v>R1A</v>
      </c>
    </row>
    <row r="87" spans="1:53" ht="14.4" x14ac:dyDescent="0.3">
      <c r="A87" s="58" t="str">
        <f t="shared" si="28"/>
        <v/>
      </c>
      <c r="B87" s="50">
        <f t="shared" si="27"/>
        <v>0</v>
      </c>
      <c r="C87" s="50"/>
      <c r="D87" s="59" t="str">
        <f t="shared" si="17"/>
        <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6"/>
      <c r="AK87" s="99" t="str">
        <f t="shared" si="25"/>
        <v/>
      </c>
      <c r="AL87" s="99" t="str">
        <f t="shared" si="26"/>
        <v/>
      </c>
      <c r="AV87" s="115" t="str">
        <f t="shared" si="15"/>
        <v>R1ADROITWICH SPA PRIVATE HOSPITAL</v>
      </c>
      <c r="AW87" s="116" t="s">
        <v>2330</v>
      </c>
      <c r="AX87" s="116" t="s">
        <v>2331</v>
      </c>
      <c r="AY87" s="116" t="s">
        <v>2330</v>
      </c>
      <c r="AZ87" s="116" t="s">
        <v>2331</v>
      </c>
      <c r="BA87" s="116" t="str">
        <f t="shared" si="16"/>
        <v>R1A</v>
      </c>
    </row>
    <row r="88" spans="1:53" ht="14.4" x14ac:dyDescent="0.3">
      <c r="A88" s="58" t="str">
        <f t="shared" si="28"/>
        <v/>
      </c>
      <c r="B88" s="50">
        <f t="shared" si="27"/>
        <v>0</v>
      </c>
      <c r="C88" s="50"/>
      <c r="D88" s="59" t="str">
        <f t="shared" si="17"/>
        <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6"/>
      <c r="AK88" s="99" t="str">
        <f t="shared" si="25"/>
        <v/>
      </c>
      <c r="AL88" s="99" t="str">
        <f t="shared" si="26"/>
        <v/>
      </c>
      <c r="AV88" s="115" t="str">
        <f t="shared" si="15"/>
        <v>R1AELGAR UNIT</v>
      </c>
      <c r="AW88" s="116" t="s">
        <v>2320</v>
      </c>
      <c r="AX88" s="116" t="s">
        <v>2321</v>
      </c>
      <c r="AY88" s="116" t="s">
        <v>2320</v>
      </c>
      <c r="AZ88" s="116" t="s">
        <v>2321</v>
      </c>
      <c r="BA88" s="116" t="str">
        <f t="shared" si="16"/>
        <v>R1A</v>
      </c>
    </row>
    <row r="89" spans="1:53" ht="14.4" x14ac:dyDescent="0.3">
      <c r="A89" s="58" t="str">
        <f t="shared" si="28"/>
        <v/>
      </c>
      <c r="B89" s="50">
        <f t="shared" si="27"/>
        <v>0</v>
      </c>
      <c r="C89" s="50"/>
      <c r="D89" s="59" t="str">
        <f t="shared" si="17"/>
        <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6"/>
      <c r="AK89" s="99" t="str">
        <f t="shared" si="25"/>
        <v/>
      </c>
      <c r="AL89" s="99" t="str">
        <f t="shared" si="26"/>
        <v/>
      </c>
      <c r="AV89" s="115" t="str">
        <f t="shared" si="15"/>
        <v>R1AESTATES BUILDING</v>
      </c>
      <c r="AW89" s="116" t="s">
        <v>2299</v>
      </c>
      <c r="AX89" s="116" t="s">
        <v>2300</v>
      </c>
      <c r="AY89" s="116" t="s">
        <v>2299</v>
      </c>
      <c r="AZ89" s="116" t="s">
        <v>2300</v>
      </c>
      <c r="BA89" s="116" t="str">
        <f t="shared" si="16"/>
        <v>R1A</v>
      </c>
    </row>
    <row r="90" spans="1:53" ht="12.75" customHeight="1" x14ac:dyDescent="0.3">
      <c r="A90" s="58" t="str">
        <f t="shared" si="28"/>
        <v/>
      </c>
      <c r="B90" s="50">
        <f t="shared" si="27"/>
        <v>0</v>
      </c>
      <c r="C90" s="50"/>
      <c r="D90" s="59" t="str">
        <f t="shared" si="17"/>
        <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6"/>
      <c r="AK90" s="99" t="str">
        <f t="shared" si="25"/>
        <v/>
      </c>
      <c r="AL90" s="99" t="str">
        <f t="shared" si="26"/>
        <v/>
      </c>
      <c r="AV90" s="115" t="str">
        <f t="shared" si="15"/>
        <v>R1AEVESHAM COMMUNITY HOSPITAL</v>
      </c>
      <c r="AW90" s="116" t="s">
        <v>2248</v>
      </c>
      <c r="AX90" s="116" t="s">
        <v>2249</v>
      </c>
      <c r="AY90" s="116" t="s">
        <v>2248</v>
      </c>
      <c r="AZ90" s="116" t="s">
        <v>2249</v>
      </c>
      <c r="BA90" s="116" t="str">
        <f t="shared" si="16"/>
        <v>R1A</v>
      </c>
    </row>
    <row r="91" spans="1:53" ht="12.75" customHeight="1" x14ac:dyDescent="0.3">
      <c r="A91" s="58" t="str">
        <f t="shared" si="28"/>
        <v/>
      </c>
      <c r="B91" s="50">
        <f t="shared" si="27"/>
        <v>0</v>
      </c>
      <c r="C91" s="50"/>
      <c r="D91" s="59" t="str">
        <f t="shared" si="17"/>
        <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6"/>
      <c r="AK91" s="99" t="str">
        <f t="shared" si="25"/>
        <v/>
      </c>
      <c r="AL91" s="99" t="str">
        <f t="shared" si="26"/>
        <v/>
      </c>
      <c r="AV91" s="115" t="str">
        <f t="shared" si="15"/>
        <v>R1AGOLD HILL CARE HOME</v>
      </c>
      <c r="AW91" s="116" t="s">
        <v>2355</v>
      </c>
      <c r="AX91" s="116" t="s">
        <v>2356</v>
      </c>
      <c r="AY91" s="116" t="s">
        <v>2355</v>
      </c>
      <c r="AZ91" s="116" t="s">
        <v>2356</v>
      </c>
      <c r="BA91" s="116" t="str">
        <f t="shared" si="16"/>
        <v>R1A</v>
      </c>
    </row>
    <row r="92" spans="1:53" ht="12.75" customHeight="1" x14ac:dyDescent="0.3">
      <c r="A92" s="58" t="str">
        <f t="shared" si="28"/>
        <v/>
      </c>
      <c r="B92" s="50">
        <f t="shared" si="27"/>
        <v>0</v>
      </c>
      <c r="C92" s="50"/>
      <c r="D92" s="59" t="str">
        <f t="shared" si="17"/>
        <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11046</v>
      </c>
      <c r="AA92" s="49">
        <v>0</v>
      </c>
      <c r="AB92" s="106"/>
      <c r="AK92" s="99" t="str">
        <f t="shared" si="25"/>
        <v/>
      </c>
      <c r="AL92" s="99" t="str">
        <f t="shared" si="26"/>
        <v/>
      </c>
      <c r="AV92" s="115" t="str">
        <f t="shared" si="15"/>
        <v>R1AHASTINGS CARE HOME</v>
      </c>
      <c r="AW92" s="116" t="s">
        <v>2353</v>
      </c>
      <c r="AX92" s="116" t="s">
        <v>2354</v>
      </c>
      <c r="AY92" s="116" t="s">
        <v>2353</v>
      </c>
      <c r="AZ92" s="116" t="s">
        <v>2354</v>
      </c>
      <c r="BA92" s="116" t="str">
        <f t="shared" si="16"/>
        <v>R1A</v>
      </c>
    </row>
    <row r="93" spans="1:53" ht="14.4" x14ac:dyDescent="0.3">
      <c r="A93" s="58" t="str">
        <f t="shared" si="28"/>
        <v/>
      </c>
      <c r="B93" s="50">
        <f t="shared" si="27"/>
        <v>0</v>
      </c>
      <c r="C93" s="50"/>
      <c r="D93" s="59" t="str">
        <f t="shared" si="17"/>
        <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11047</v>
      </c>
      <c r="AA93" s="49">
        <v>0</v>
      </c>
      <c r="AB93" s="106"/>
      <c r="AK93" s="99" t="str">
        <f t="shared" si="25"/>
        <v/>
      </c>
      <c r="AL93" s="99" t="str">
        <f t="shared" si="26"/>
        <v/>
      </c>
      <c r="AV93" s="115" t="str">
        <f t="shared" si="15"/>
        <v>R1AHILL CREST 1</v>
      </c>
      <c r="AW93" s="116" t="s">
        <v>2372</v>
      </c>
      <c r="AX93" s="116" t="s">
        <v>2373</v>
      </c>
      <c r="AY93" s="116" t="s">
        <v>2372</v>
      </c>
      <c r="AZ93" s="116" t="s">
        <v>2373</v>
      </c>
      <c r="BA93" s="116" t="str">
        <f t="shared" si="16"/>
        <v>R1A</v>
      </c>
    </row>
    <row r="94" spans="1:53" ht="12.75" customHeight="1" x14ac:dyDescent="0.3">
      <c r="A94" s="58" t="str">
        <f t="shared" si="28"/>
        <v/>
      </c>
      <c r="B94" s="50">
        <f t="shared" si="27"/>
        <v>0</v>
      </c>
      <c r="C94" s="50"/>
      <c r="D94" s="59" t="str">
        <f t="shared" si="17"/>
        <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11048</v>
      </c>
      <c r="AA94" s="49">
        <v>0</v>
      </c>
      <c r="AB94" s="106"/>
      <c r="AK94" s="99" t="str">
        <f t="shared" si="25"/>
        <v/>
      </c>
      <c r="AL94" s="99" t="str">
        <f t="shared" si="26"/>
        <v/>
      </c>
      <c r="AV94" s="115" t="str">
        <f t="shared" si="15"/>
        <v>R1AHILL CREST 2</v>
      </c>
      <c r="AW94" s="116" t="s">
        <v>2378</v>
      </c>
      <c r="AX94" s="116" t="s">
        <v>2379</v>
      </c>
      <c r="AY94" s="116" t="s">
        <v>2378</v>
      </c>
      <c r="AZ94" s="116" t="s">
        <v>2379</v>
      </c>
      <c r="BA94" s="116" t="str">
        <f t="shared" si="16"/>
        <v>R1A</v>
      </c>
    </row>
    <row r="95" spans="1:53" ht="14.4" x14ac:dyDescent="0.3">
      <c r="A95" s="58" t="str">
        <f t="shared" si="28"/>
        <v/>
      </c>
      <c r="B95" s="50">
        <f t="shared" si="27"/>
        <v>0</v>
      </c>
      <c r="C95" s="50"/>
      <c r="D95" s="59" t="str">
        <f t="shared" si="17"/>
        <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6"/>
      <c r="AK95" s="99" t="str">
        <f t="shared" si="25"/>
        <v/>
      </c>
      <c r="AL95" s="99" t="str">
        <f t="shared" si="26"/>
        <v/>
      </c>
      <c r="AV95" s="115" t="str">
        <f t="shared" si="15"/>
        <v>R1AHILL CREST MENTAL HEALTH UNIT</v>
      </c>
      <c r="AW95" s="116" t="s">
        <v>2266</v>
      </c>
      <c r="AX95" s="116" t="s">
        <v>2267</v>
      </c>
      <c r="AY95" s="116" t="s">
        <v>2266</v>
      </c>
      <c r="AZ95" s="116" t="s">
        <v>2267</v>
      </c>
      <c r="BA95" s="116" t="str">
        <f t="shared" si="16"/>
        <v>R1A</v>
      </c>
    </row>
    <row r="96" spans="1:53" ht="14.4" x14ac:dyDescent="0.3">
      <c r="A96" s="58" t="str">
        <f t="shared" si="28"/>
        <v/>
      </c>
      <c r="B96" s="50">
        <f t="shared" si="27"/>
        <v>0</v>
      </c>
      <c r="C96" s="50"/>
      <c r="D96" s="59" t="str">
        <f t="shared" si="17"/>
        <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2281</v>
      </c>
      <c r="AX96" s="116" t="s">
        <v>2282</v>
      </c>
      <c r="AY96" s="116" t="s">
        <v>2281</v>
      </c>
      <c r="AZ96" s="116" t="s">
        <v>2282</v>
      </c>
      <c r="BA96" s="116" t="str">
        <f t="shared" si="16"/>
        <v>R1A</v>
      </c>
    </row>
    <row r="97" spans="1:53" ht="14.4" x14ac:dyDescent="0.3">
      <c r="A97" s="58" t="str">
        <f t="shared" si="28"/>
        <v/>
      </c>
      <c r="B97" s="50">
        <f t="shared" si="27"/>
        <v>0</v>
      </c>
      <c r="C97" s="50"/>
      <c r="D97" s="59" t="str">
        <f t="shared" si="17"/>
        <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2370</v>
      </c>
      <c r="AX97" s="116" t="s">
        <v>2371</v>
      </c>
      <c r="AY97" s="116" t="s">
        <v>2370</v>
      </c>
      <c r="AZ97" s="116" t="s">
        <v>2371</v>
      </c>
      <c r="BA97" s="116" t="str">
        <f t="shared" si="16"/>
        <v>R1A</v>
      </c>
    </row>
    <row r="98" spans="1:53" ht="14.4" x14ac:dyDescent="0.3">
      <c r="A98" s="58" t="str">
        <f t="shared" si="28"/>
        <v/>
      </c>
      <c r="B98" s="50">
        <f t="shared" si="27"/>
        <v>0</v>
      </c>
      <c r="C98" s="50"/>
      <c r="D98" s="59" t="str">
        <f t="shared" si="17"/>
        <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2374</v>
      </c>
      <c r="AX98" s="116" t="s">
        <v>2375</v>
      </c>
      <c r="AY98" s="116" t="s">
        <v>2374</v>
      </c>
      <c r="AZ98" s="116" t="s">
        <v>2375</v>
      </c>
      <c r="BA98" s="116" t="str">
        <f t="shared" si="16"/>
        <v>R1A</v>
      </c>
    </row>
    <row r="99" spans="1:53" ht="14.4" x14ac:dyDescent="0.3">
      <c r="A99" s="58" t="str">
        <f t="shared" si="28"/>
        <v/>
      </c>
      <c r="B99" s="50">
        <f t="shared" si="27"/>
        <v>0</v>
      </c>
      <c r="C99" s="50"/>
      <c r="D99" s="59" t="str">
        <f t="shared" si="17"/>
        <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2310</v>
      </c>
      <c r="AX99" s="116" t="s">
        <v>2311</v>
      </c>
      <c r="AY99" s="116" t="s">
        <v>2310</v>
      </c>
      <c r="AZ99" s="116" t="s">
        <v>2311</v>
      </c>
      <c r="BA99" s="116" t="str">
        <f t="shared" si="16"/>
        <v>R1A</v>
      </c>
    </row>
    <row r="100" spans="1:53" ht="14.4" x14ac:dyDescent="0.3">
      <c r="A100" s="58" t="str">
        <f t="shared" si="28"/>
        <v/>
      </c>
      <c r="B100" s="50">
        <f t="shared" si="27"/>
        <v>0</v>
      </c>
      <c r="C100" s="50"/>
      <c r="D100" s="59" t="str">
        <f t="shared" si="17"/>
        <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9920</v>
      </c>
      <c r="AX100" s="16" t="s">
        <v>9921</v>
      </c>
      <c r="AY100" s="16" t="s">
        <v>9920</v>
      </c>
      <c r="AZ100" s="16" t="s">
        <v>9921</v>
      </c>
      <c r="BA100" s="116" t="str">
        <f t="shared" si="16"/>
        <v>R1A</v>
      </c>
    </row>
    <row r="101" spans="1:53" ht="14.4" x14ac:dyDescent="0.3">
      <c r="A101" s="58" t="str">
        <f t="shared" si="28"/>
        <v/>
      </c>
      <c r="B101" s="50">
        <f t="shared" si="27"/>
        <v>0</v>
      </c>
      <c r="C101" s="50"/>
      <c r="D101" s="59" t="str">
        <f t="shared" si="17"/>
        <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2338</v>
      </c>
      <c r="AX101" s="116" t="s">
        <v>2339</v>
      </c>
      <c r="AY101" s="116" t="s">
        <v>2338</v>
      </c>
      <c r="AZ101" s="116" t="s">
        <v>2339</v>
      </c>
      <c r="BA101" s="116" t="str">
        <f t="shared" si="16"/>
        <v>R1A</v>
      </c>
    </row>
    <row r="102" spans="1:53" ht="14.4" x14ac:dyDescent="0.3">
      <c r="A102" s="58" t="str">
        <f t="shared" si="28"/>
        <v/>
      </c>
      <c r="B102" s="50">
        <f t="shared" si="27"/>
        <v>0</v>
      </c>
      <c r="C102" s="50"/>
      <c r="D102" s="59" t="str">
        <f t="shared" si="17"/>
        <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2342</v>
      </c>
      <c r="AX102" s="116" t="s">
        <v>2343</v>
      </c>
      <c r="AY102" s="116" t="s">
        <v>2342</v>
      </c>
      <c r="AZ102" s="116" t="s">
        <v>2343</v>
      </c>
      <c r="BA102" s="116" t="str">
        <f t="shared" si="16"/>
        <v>R1A</v>
      </c>
    </row>
    <row r="103" spans="1:53" ht="14.4" x14ac:dyDescent="0.3">
      <c r="A103" s="58" t="str">
        <f t="shared" si="28"/>
        <v/>
      </c>
      <c r="B103" s="50">
        <f t="shared" si="27"/>
        <v>0</v>
      </c>
      <c r="C103" s="50"/>
      <c r="D103" s="59" t="str">
        <f t="shared" si="17"/>
        <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2291</v>
      </c>
      <c r="AX103" s="116" t="s">
        <v>2292</v>
      </c>
      <c r="AY103" s="116" t="s">
        <v>2291</v>
      </c>
      <c r="AZ103" s="116" t="s">
        <v>2292</v>
      </c>
      <c r="BA103" s="116" t="str">
        <f t="shared" si="16"/>
        <v>R1A</v>
      </c>
    </row>
    <row r="104" spans="1:53" ht="14.4" x14ac:dyDescent="0.3">
      <c r="A104" s="58" t="str">
        <f t="shared" si="28"/>
        <v/>
      </c>
      <c r="B104" s="50">
        <f t="shared" si="27"/>
        <v>0</v>
      </c>
      <c r="C104" s="50"/>
      <c r="D104" s="59" t="str">
        <f t="shared" si="17"/>
        <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9916</v>
      </c>
      <c r="AX104" s="117" t="s">
        <v>9917</v>
      </c>
      <c r="AY104" s="117" t="s">
        <v>9916</v>
      </c>
      <c r="AZ104" s="117" t="s">
        <v>9917</v>
      </c>
      <c r="BA104" s="116" t="str">
        <f t="shared" si="16"/>
        <v>R1A</v>
      </c>
    </row>
    <row r="105" spans="1:53" ht="14.4" x14ac:dyDescent="0.3">
      <c r="A105" s="58" t="str">
        <f t="shared" si="28"/>
        <v/>
      </c>
      <c r="B105" s="50">
        <f t="shared" si="27"/>
        <v>0</v>
      </c>
      <c r="C105" s="50"/>
      <c r="D105" s="59" t="str">
        <f t="shared" si="17"/>
        <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2308</v>
      </c>
      <c r="AX105" s="116" t="s">
        <v>2309</v>
      </c>
      <c r="AY105" s="116" t="s">
        <v>2308</v>
      </c>
      <c r="AZ105" s="116" t="s">
        <v>2309</v>
      </c>
      <c r="BA105" s="116" t="str">
        <f t="shared" si="16"/>
        <v>R1A</v>
      </c>
    </row>
    <row r="106" spans="1:53" ht="14.4" x14ac:dyDescent="0.3">
      <c r="A106" s="58" t="str">
        <f t="shared" si="28"/>
        <v/>
      </c>
      <c r="B106" s="50">
        <f t="shared" si="27"/>
        <v>0</v>
      </c>
      <c r="C106" s="50"/>
      <c r="D106" s="59" t="str">
        <f t="shared" si="17"/>
        <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2336</v>
      </c>
      <c r="AX106" s="116" t="s">
        <v>2337</v>
      </c>
      <c r="AY106" s="116" t="s">
        <v>2336</v>
      </c>
      <c r="AZ106" s="116" t="s">
        <v>2337</v>
      </c>
      <c r="BA106" s="116" t="str">
        <f t="shared" si="16"/>
        <v>R1A</v>
      </c>
    </row>
    <row r="107" spans="1:53" ht="14.4" x14ac:dyDescent="0.3">
      <c r="A107" s="58" t="str">
        <f t="shared" si="28"/>
        <v/>
      </c>
      <c r="B107" s="50">
        <f t="shared" si="27"/>
        <v>0</v>
      </c>
      <c r="C107" s="50"/>
      <c r="D107" s="59" t="str">
        <f t="shared" si="17"/>
        <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2301</v>
      </c>
      <c r="AX107" s="116" t="s">
        <v>2302</v>
      </c>
      <c r="AY107" s="116" t="s">
        <v>2301</v>
      </c>
      <c r="AZ107" s="116" t="s">
        <v>2302</v>
      </c>
      <c r="BA107" s="116" t="str">
        <f t="shared" si="16"/>
        <v>R1A</v>
      </c>
    </row>
    <row r="108" spans="1:53" ht="14.4" x14ac:dyDescent="0.3">
      <c r="A108" s="58" t="str">
        <f t="shared" si="28"/>
        <v/>
      </c>
      <c r="B108" s="50">
        <f t="shared" si="27"/>
        <v>0</v>
      </c>
      <c r="C108" s="50"/>
      <c r="D108" s="59" t="str">
        <f t="shared" si="17"/>
        <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2368</v>
      </c>
      <c r="AX108" s="116" t="s">
        <v>2369</v>
      </c>
      <c r="AY108" s="116" t="s">
        <v>2368</v>
      </c>
      <c r="AZ108" s="116" t="s">
        <v>2369</v>
      </c>
      <c r="BA108" s="116" t="str">
        <f t="shared" si="16"/>
        <v>R1A</v>
      </c>
    </row>
    <row r="109" spans="1:53" ht="14.4" x14ac:dyDescent="0.3">
      <c r="A109" s="58" t="str">
        <f t="shared" si="28"/>
        <v/>
      </c>
      <c r="B109" s="50">
        <f t="shared" si="27"/>
        <v>0</v>
      </c>
      <c r="C109" s="50"/>
      <c r="D109" s="59" t="str">
        <f t="shared" si="17"/>
        <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2376</v>
      </c>
      <c r="AX109" s="116" t="s">
        <v>2377</v>
      </c>
      <c r="AY109" s="116" t="s">
        <v>2376</v>
      </c>
      <c r="AZ109" s="116" t="s">
        <v>2377</v>
      </c>
      <c r="BA109" s="116" t="str">
        <f t="shared" si="16"/>
        <v>R1A</v>
      </c>
    </row>
    <row r="110" spans="1:53" ht="14.4" x14ac:dyDescent="0.3">
      <c r="A110" s="58" t="str">
        <f t="shared" si="28"/>
        <v/>
      </c>
      <c r="B110" s="50">
        <f t="shared" si="27"/>
        <v>0</v>
      </c>
      <c r="C110" s="50"/>
      <c r="D110" s="59" t="str">
        <f t="shared" ref="D110:D141" si="29">IF(ISNA(VLOOKUP($E$5&amp;E110,$AV:$AW,2,FALSE)),"",VLOOKUP($E$5&amp;E110,$AV:$AW,2,FALSE))</f>
        <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2246</v>
      </c>
      <c r="AX110" s="116" t="s">
        <v>2247</v>
      </c>
      <c r="AY110" s="116" t="s">
        <v>2246</v>
      </c>
      <c r="AZ110" s="116" t="s">
        <v>2247</v>
      </c>
      <c r="BA110" s="116" t="str">
        <f t="shared" si="16"/>
        <v>R1A</v>
      </c>
    </row>
    <row r="111" spans="1:53" ht="14.4" x14ac:dyDescent="0.3">
      <c r="A111" s="58" t="str">
        <f t="shared" si="28"/>
        <v/>
      </c>
      <c r="B111" s="50">
        <f t="shared" si="27"/>
        <v>0</v>
      </c>
      <c r="C111" s="50"/>
      <c r="D111" s="59" t="str">
        <f t="shared" si="29"/>
        <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2297</v>
      </c>
      <c r="AX111" s="116" t="s">
        <v>2298</v>
      </c>
      <c r="AY111" s="116" t="s">
        <v>2297</v>
      </c>
      <c r="AZ111" s="116" t="s">
        <v>2298</v>
      </c>
      <c r="BA111" s="116" t="str">
        <f t="shared" si="16"/>
        <v>R1A</v>
      </c>
    </row>
    <row r="112" spans="1:53" ht="14.4" x14ac:dyDescent="0.3">
      <c r="A112" s="58" t="str">
        <f t="shared" si="28"/>
        <v/>
      </c>
      <c r="B112" s="50">
        <f t="shared" si="27"/>
        <v>0</v>
      </c>
      <c r="C112" s="50"/>
      <c r="D112" s="59" t="str">
        <f t="shared" si="29"/>
        <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9919</v>
      </c>
      <c r="AX112" s="114" t="s">
        <v>9918</v>
      </c>
      <c r="AY112" s="114" t="s">
        <v>9919</v>
      </c>
      <c r="AZ112" s="114" t="s">
        <v>9918</v>
      </c>
      <c r="BA112" s="116" t="str">
        <f t="shared" si="16"/>
        <v>R1A</v>
      </c>
    </row>
    <row r="113" spans="1:53" ht="14.4" x14ac:dyDescent="0.3">
      <c r="A113" s="58" t="str">
        <f t="shared" si="28"/>
        <v/>
      </c>
      <c r="B113" s="50">
        <f t="shared" si="27"/>
        <v>0</v>
      </c>
      <c r="C113" s="50"/>
      <c r="D113" s="59" t="str">
        <f t="shared" si="29"/>
        <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2260</v>
      </c>
      <c r="AX113" s="116" t="s">
        <v>2261</v>
      </c>
      <c r="AY113" s="116" t="s">
        <v>2260</v>
      </c>
      <c r="AZ113" s="116" t="s">
        <v>2261</v>
      </c>
      <c r="BA113" s="116" t="str">
        <f t="shared" si="16"/>
        <v>R1A</v>
      </c>
    </row>
    <row r="114" spans="1:53" ht="14.4" x14ac:dyDescent="0.3">
      <c r="A114" s="58" t="str">
        <f t="shared" si="28"/>
        <v/>
      </c>
      <c r="B114" s="50">
        <f t="shared" si="27"/>
        <v>0</v>
      </c>
      <c r="C114" s="50"/>
      <c r="D114" s="59" t="str">
        <f t="shared" si="29"/>
        <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9953</v>
      </c>
      <c r="AX114" s="16" t="s">
        <v>9954</v>
      </c>
      <c r="AY114" s="16" t="s">
        <v>9953</v>
      </c>
      <c r="AZ114" s="16" t="s">
        <v>9954</v>
      </c>
      <c r="BA114" s="116" t="str">
        <f t="shared" si="16"/>
        <v>R1A</v>
      </c>
    </row>
    <row r="115" spans="1:53" ht="14.4" x14ac:dyDescent="0.3">
      <c r="A115" s="58" t="str">
        <f t="shared" si="28"/>
        <v/>
      </c>
      <c r="B115" s="50">
        <f t="shared" si="27"/>
        <v>0</v>
      </c>
      <c r="C115" s="50"/>
      <c r="D115" s="59" t="str">
        <f t="shared" si="29"/>
        <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2332</v>
      </c>
      <c r="AX115" s="116" t="s">
        <v>2333</v>
      </c>
      <c r="AY115" s="116" t="s">
        <v>2332</v>
      </c>
      <c r="AZ115" s="116" t="s">
        <v>2333</v>
      </c>
      <c r="BA115" s="116" t="str">
        <f t="shared" si="16"/>
        <v>R1A</v>
      </c>
    </row>
    <row r="116" spans="1:53" ht="14.4" x14ac:dyDescent="0.3">
      <c r="A116" s="58" t="str">
        <f t="shared" si="28"/>
        <v/>
      </c>
      <c r="B116" s="50">
        <f t="shared" si="27"/>
        <v>0</v>
      </c>
      <c r="C116" s="50"/>
      <c r="D116" s="59" t="str">
        <f t="shared" si="29"/>
        <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2390</v>
      </c>
      <c r="AX116" s="116" t="s">
        <v>2391</v>
      </c>
      <c r="AY116" s="116" t="s">
        <v>2390</v>
      </c>
      <c r="AZ116" s="116" t="s">
        <v>2391</v>
      </c>
      <c r="BA116" s="116" t="str">
        <f t="shared" si="16"/>
        <v>R1A</v>
      </c>
    </row>
    <row r="117" spans="1:53" ht="14.4" x14ac:dyDescent="0.3">
      <c r="A117" s="58" t="str">
        <f t="shared" si="28"/>
        <v/>
      </c>
      <c r="B117" s="50">
        <f t="shared" si="27"/>
        <v>0</v>
      </c>
      <c r="C117" s="50"/>
      <c r="D117" s="59" t="str">
        <f t="shared" si="29"/>
        <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2408</v>
      </c>
      <c r="AX117" s="116" t="s">
        <v>2409</v>
      </c>
      <c r="AY117" s="116" t="s">
        <v>2408</v>
      </c>
      <c r="AZ117" s="116" t="s">
        <v>2409</v>
      </c>
      <c r="BA117" s="116" t="str">
        <f t="shared" si="16"/>
        <v>R1A</v>
      </c>
    </row>
    <row r="118" spans="1:53" ht="14.4" x14ac:dyDescent="0.3">
      <c r="A118" s="58" t="str">
        <f t="shared" si="28"/>
        <v/>
      </c>
      <c r="B118" s="50">
        <f t="shared" si="27"/>
        <v>0</v>
      </c>
      <c r="C118" s="50"/>
      <c r="D118" s="59" t="str">
        <f t="shared" si="29"/>
        <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2406</v>
      </c>
      <c r="AX118" s="116" t="s">
        <v>2407</v>
      </c>
      <c r="AY118" s="116" t="s">
        <v>2406</v>
      </c>
      <c r="AZ118" s="116" t="s">
        <v>2407</v>
      </c>
      <c r="BA118" s="116" t="str">
        <f t="shared" si="16"/>
        <v>R1A</v>
      </c>
    </row>
    <row r="119" spans="1:53" ht="14.4" x14ac:dyDescent="0.3">
      <c r="A119" s="58" t="str">
        <f t="shared" si="28"/>
        <v/>
      </c>
      <c r="B119" s="50">
        <f t="shared" si="27"/>
        <v>0</v>
      </c>
      <c r="C119" s="50"/>
      <c r="D119" s="59" t="str">
        <f t="shared" si="29"/>
        <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2328</v>
      </c>
      <c r="AX119" s="116" t="s">
        <v>2329</v>
      </c>
      <c r="AY119" s="116" t="s">
        <v>2328</v>
      </c>
      <c r="AZ119" s="116" t="s">
        <v>2329</v>
      </c>
      <c r="BA119" s="116" t="str">
        <f t="shared" si="16"/>
        <v>R1A</v>
      </c>
    </row>
    <row r="120" spans="1:53" ht="14.4" x14ac:dyDescent="0.3">
      <c r="A120" s="58" t="str">
        <f t="shared" si="28"/>
        <v/>
      </c>
      <c r="B120" s="50">
        <f t="shared" si="27"/>
        <v>0</v>
      </c>
      <c r="C120" s="50"/>
      <c r="D120" s="59" t="str">
        <f t="shared" si="29"/>
        <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2306</v>
      </c>
      <c r="AX120" s="116" t="s">
        <v>2307</v>
      </c>
      <c r="AY120" s="116" t="s">
        <v>2306</v>
      </c>
      <c r="AZ120" s="116" t="s">
        <v>2307</v>
      </c>
      <c r="BA120" s="116" t="str">
        <f t="shared" si="16"/>
        <v>R1A</v>
      </c>
    </row>
    <row r="121" spans="1:53" ht="14.4" x14ac:dyDescent="0.3">
      <c r="A121" s="58" t="str">
        <f t="shared" si="28"/>
        <v/>
      </c>
      <c r="B121" s="50">
        <f t="shared" si="27"/>
        <v>0</v>
      </c>
      <c r="C121" s="50"/>
      <c r="D121" s="59" t="str">
        <f t="shared" si="29"/>
        <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2287</v>
      </c>
      <c r="AX121" s="116" t="s">
        <v>2288</v>
      </c>
      <c r="AY121" s="116" t="s">
        <v>2287</v>
      </c>
      <c r="AZ121" s="116" t="s">
        <v>2288</v>
      </c>
      <c r="BA121" s="116" t="str">
        <f t="shared" si="16"/>
        <v>R1A</v>
      </c>
    </row>
    <row r="122" spans="1:53" ht="14.4" x14ac:dyDescent="0.3">
      <c r="A122" s="58" t="str">
        <f t="shared" si="28"/>
        <v/>
      </c>
      <c r="B122" s="50">
        <f t="shared" si="27"/>
        <v>0</v>
      </c>
      <c r="C122" s="50"/>
      <c r="D122" s="59" t="str">
        <f t="shared" si="29"/>
        <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2238</v>
      </c>
      <c r="AX122" s="116" t="s">
        <v>2239</v>
      </c>
      <c r="AY122" s="116" t="s">
        <v>2238</v>
      </c>
      <c r="AZ122" s="116" t="s">
        <v>2239</v>
      </c>
      <c r="BA122" s="116" t="str">
        <f t="shared" si="16"/>
        <v>R1A</v>
      </c>
    </row>
    <row r="123" spans="1:53" ht="14.4" x14ac:dyDescent="0.3">
      <c r="A123" s="58" t="str">
        <f t="shared" si="28"/>
        <v/>
      </c>
      <c r="B123" s="50">
        <f t="shared" si="27"/>
        <v>0</v>
      </c>
      <c r="C123" s="50"/>
      <c r="D123" s="59" t="str">
        <f t="shared" si="29"/>
        <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2312</v>
      </c>
      <c r="AX123" s="116" t="s">
        <v>2313</v>
      </c>
      <c r="AY123" s="116" t="s">
        <v>2312</v>
      </c>
      <c r="AZ123" s="116" t="s">
        <v>2313</v>
      </c>
      <c r="BA123" s="116" t="str">
        <f t="shared" si="16"/>
        <v>R1A</v>
      </c>
    </row>
    <row r="124" spans="1:53" ht="14.4" x14ac:dyDescent="0.3">
      <c r="A124" s="58" t="str">
        <f t="shared" si="28"/>
        <v/>
      </c>
      <c r="B124" s="50">
        <f t="shared" si="27"/>
        <v>0</v>
      </c>
      <c r="C124" s="50"/>
      <c r="D124" s="59" t="str">
        <f t="shared" si="29"/>
        <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2303</v>
      </c>
      <c r="AX124" s="116" t="s">
        <v>1754</v>
      </c>
      <c r="AY124" s="116" t="s">
        <v>2303</v>
      </c>
      <c r="AZ124" s="116" t="s">
        <v>1754</v>
      </c>
      <c r="BA124" s="116" t="str">
        <f t="shared" si="16"/>
        <v>R1A</v>
      </c>
    </row>
    <row r="125" spans="1:53" ht="14.4" x14ac:dyDescent="0.3">
      <c r="A125" s="58" t="str">
        <f t="shared" si="28"/>
        <v/>
      </c>
      <c r="B125" s="50">
        <f t="shared" si="27"/>
        <v>0</v>
      </c>
      <c r="C125" s="50"/>
      <c r="D125" s="59" t="str">
        <f t="shared" si="29"/>
        <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2272</v>
      </c>
      <c r="AX125" s="116" t="s">
        <v>2273</v>
      </c>
      <c r="AY125" s="116" t="s">
        <v>2272</v>
      </c>
      <c r="AZ125" s="116" t="s">
        <v>2273</v>
      </c>
      <c r="BA125" s="116" t="str">
        <f t="shared" si="16"/>
        <v>R1A</v>
      </c>
    </row>
    <row r="126" spans="1:53" ht="14.4" x14ac:dyDescent="0.3">
      <c r="A126" s="58" t="str">
        <f t="shared" si="28"/>
        <v/>
      </c>
      <c r="B126" s="50">
        <f t="shared" si="27"/>
        <v>0</v>
      </c>
      <c r="C126" s="50"/>
      <c r="D126" s="59" t="str">
        <f t="shared" si="29"/>
        <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2229</v>
      </c>
      <c r="AX126" s="116" t="s">
        <v>2230</v>
      </c>
      <c r="AY126" s="116" t="s">
        <v>2229</v>
      </c>
      <c r="AZ126" s="116" t="s">
        <v>2230</v>
      </c>
      <c r="BA126" s="116" t="str">
        <f t="shared" si="16"/>
        <v>R1A</v>
      </c>
    </row>
    <row r="127" spans="1:53" ht="12.75" customHeight="1" x14ac:dyDescent="0.3">
      <c r="A127" s="58" t="str">
        <f t="shared" si="28"/>
        <v/>
      </c>
      <c r="B127" s="50">
        <f t="shared" si="27"/>
        <v>0</v>
      </c>
      <c r="C127" s="50"/>
      <c r="D127" s="59" t="str">
        <f t="shared" si="29"/>
        <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2236</v>
      </c>
      <c r="AX127" s="116" t="s">
        <v>2237</v>
      </c>
      <c r="AY127" s="116" t="s">
        <v>2236</v>
      </c>
      <c r="AZ127" s="116" t="s">
        <v>2237</v>
      </c>
      <c r="BA127" s="116" t="str">
        <f t="shared" si="16"/>
        <v>R1A</v>
      </c>
    </row>
    <row r="128" spans="1:53" ht="12.75" customHeight="1" x14ac:dyDescent="0.3">
      <c r="A128" s="58" t="str">
        <f t="shared" si="28"/>
        <v/>
      </c>
      <c r="B128" s="50">
        <f t="shared" si="27"/>
        <v>0</v>
      </c>
      <c r="C128" s="50"/>
      <c r="D128" s="59" t="str">
        <f t="shared" si="29"/>
        <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2314</v>
      </c>
      <c r="AX128" s="116" t="s">
        <v>2315</v>
      </c>
      <c r="AY128" s="116" t="s">
        <v>2314</v>
      </c>
      <c r="AZ128" s="116" t="s">
        <v>2315</v>
      </c>
      <c r="BA128" s="116" t="str">
        <f t="shared" si="16"/>
        <v>R1A</v>
      </c>
    </row>
    <row r="129" spans="1:53" ht="12.75" customHeight="1" x14ac:dyDescent="0.3">
      <c r="A129" s="58" t="str">
        <f t="shared" si="28"/>
        <v/>
      </c>
      <c r="B129" s="50">
        <f t="shared" si="27"/>
        <v>0</v>
      </c>
      <c r="C129" s="50"/>
      <c r="D129" s="59" t="str">
        <f t="shared" si="29"/>
        <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2270</v>
      </c>
      <c r="AX129" s="116" t="s">
        <v>2271</v>
      </c>
      <c r="AY129" s="116" t="s">
        <v>2270</v>
      </c>
      <c r="AZ129" s="116" t="s">
        <v>2271</v>
      </c>
      <c r="BA129" s="116" t="str">
        <f t="shared" si="16"/>
        <v>R1A</v>
      </c>
    </row>
    <row r="130" spans="1:53" ht="12.75" customHeight="1" x14ac:dyDescent="0.3">
      <c r="A130" s="58" t="str">
        <f t="shared" si="28"/>
        <v/>
      </c>
      <c r="B130" s="50">
        <f t="shared" si="27"/>
        <v>0</v>
      </c>
      <c r="C130" s="50"/>
      <c r="D130" s="59" t="str">
        <f t="shared" si="29"/>
        <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2304</v>
      </c>
      <c r="AX130" s="116" t="s">
        <v>2305</v>
      </c>
      <c r="AY130" s="116" t="s">
        <v>2304</v>
      </c>
      <c r="AZ130" s="116" t="s">
        <v>2305</v>
      </c>
      <c r="BA130" s="116" t="str">
        <f t="shared" si="16"/>
        <v>R1A</v>
      </c>
    </row>
    <row r="131" spans="1:53" ht="14.4" x14ac:dyDescent="0.3">
      <c r="A131" s="58" t="str">
        <f t="shared" si="28"/>
        <v/>
      </c>
      <c r="B131" s="50">
        <f t="shared" si="27"/>
        <v>0</v>
      </c>
      <c r="C131" s="50"/>
      <c r="D131" s="59" t="str">
        <f t="shared" si="29"/>
        <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2366</v>
      </c>
      <c r="AX131" s="116" t="s">
        <v>2367</v>
      </c>
      <c r="AY131" s="116" t="s">
        <v>2366</v>
      </c>
      <c r="AZ131" s="116" t="s">
        <v>2367</v>
      </c>
      <c r="BA131" s="116" t="str">
        <f t="shared" si="16"/>
        <v>R1A</v>
      </c>
    </row>
    <row r="132" spans="1:53" ht="12.75" customHeight="1" x14ac:dyDescent="0.3">
      <c r="A132" s="58" t="str">
        <f t="shared" si="28"/>
        <v/>
      </c>
      <c r="B132" s="50">
        <f t="shared" si="27"/>
        <v>0</v>
      </c>
      <c r="C132" s="50"/>
      <c r="D132" s="59" t="str">
        <f t="shared" si="29"/>
        <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2295</v>
      </c>
      <c r="AX132" s="116" t="s">
        <v>2296</v>
      </c>
      <c r="AY132" s="116" t="s">
        <v>2295</v>
      </c>
      <c r="AZ132" s="116" t="s">
        <v>2296</v>
      </c>
      <c r="BA132" s="116" t="str">
        <f t="shared" si="16"/>
        <v>R1A</v>
      </c>
    </row>
    <row r="133" spans="1:53" ht="14.4" x14ac:dyDescent="0.3">
      <c r="A133" s="58" t="str">
        <f t="shared" si="28"/>
        <v/>
      </c>
      <c r="B133" s="50">
        <f t="shared" si="27"/>
        <v>0</v>
      </c>
      <c r="C133" s="50"/>
      <c r="D133" s="59" t="str">
        <f t="shared" si="29"/>
        <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2275</v>
      </c>
      <c r="AX133" s="116" t="s">
        <v>2276</v>
      </c>
      <c r="AY133" s="116" t="s">
        <v>2275</v>
      </c>
      <c r="AZ133" s="116" t="s">
        <v>2276</v>
      </c>
      <c r="BA133" s="116" t="str">
        <f t="shared" si="16"/>
        <v>R1A</v>
      </c>
    </row>
    <row r="134" spans="1:53" ht="14.4" x14ac:dyDescent="0.3">
      <c r="A134" s="58" t="str">
        <f t="shared" si="28"/>
        <v/>
      </c>
      <c r="B134" s="50">
        <f t="shared" si="27"/>
        <v>0</v>
      </c>
      <c r="C134" s="50"/>
      <c r="D134" s="59" t="str">
        <f t="shared" si="29"/>
        <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2262</v>
      </c>
      <c r="AX134" s="116" t="s">
        <v>2263</v>
      </c>
      <c r="AY134" s="116" t="s">
        <v>2262</v>
      </c>
      <c r="AZ134" s="116" t="s">
        <v>2263</v>
      </c>
      <c r="BA134" s="116" t="str">
        <f t="shared" si="16"/>
        <v>R1A</v>
      </c>
    </row>
    <row r="135" spans="1:53" ht="14.4" x14ac:dyDescent="0.3">
      <c r="A135" s="58" t="str">
        <f t="shared" si="28"/>
        <v/>
      </c>
      <c r="B135" s="50">
        <f t="shared" si="27"/>
        <v>0</v>
      </c>
      <c r="C135" s="50"/>
      <c r="D135" s="59" t="str">
        <f t="shared" si="29"/>
        <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2244</v>
      </c>
      <c r="AX135" s="116" t="s">
        <v>2245</v>
      </c>
      <c r="AY135" s="116" t="s">
        <v>2244</v>
      </c>
      <c r="AZ135" s="116" t="s">
        <v>2245</v>
      </c>
      <c r="BA135" s="116" t="str">
        <f t="shared" si="16"/>
        <v>R1A</v>
      </c>
    </row>
    <row r="136" spans="1:53" ht="14.4" x14ac:dyDescent="0.3">
      <c r="A136" s="58" t="str">
        <f t="shared" si="28"/>
        <v/>
      </c>
      <c r="B136" s="50">
        <f t="shared" si="27"/>
        <v>0</v>
      </c>
      <c r="C136" s="50"/>
      <c r="D136" s="59" t="str">
        <f t="shared" si="29"/>
        <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2285</v>
      </c>
      <c r="AX136" s="116" t="s">
        <v>2286</v>
      </c>
      <c r="AY136" s="116" t="s">
        <v>2285</v>
      </c>
      <c r="AZ136" s="116" t="s">
        <v>2286</v>
      </c>
      <c r="BA136" s="116" t="str">
        <f t="shared" si="16"/>
        <v>R1A</v>
      </c>
    </row>
    <row r="137" spans="1:53" ht="14.4" x14ac:dyDescent="0.3">
      <c r="A137" s="58" t="str">
        <f t="shared" si="28"/>
        <v/>
      </c>
      <c r="B137" s="50">
        <f t="shared" si="27"/>
        <v>0</v>
      </c>
      <c r="C137" s="50"/>
      <c r="D137" s="59" t="str">
        <f t="shared" si="29"/>
        <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2242</v>
      </c>
      <c r="AX137" s="116" t="s">
        <v>2243</v>
      </c>
      <c r="AY137" s="116" t="s">
        <v>2242</v>
      </c>
      <c r="AZ137" s="116" t="s">
        <v>2243</v>
      </c>
      <c r="BA137" s="116" t="str">
        <f t="shared" si="16"/>
        <v>R1A</v>
      </c>
    </row>
    <row r="138" spans="1:53" ht="14.4" x14ac:dyDescent="0.3">
      <c r="A138" s="58" t="str">
        <f t="shared" si="28"/>
        <v/>
      </c>
      <c r="B138" s="50">
        <f t="shared" si="27"/>
        <v>0</v>
      </c>
      <c r="C138" s="50"/>
      <c r="D138" s="59" t="str">
        <f t="shared" si="29"/>
        <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2274</v>
      </c>
      <c r="AX138" s="116" t="s">
        <v>1993</v>
      </c>
      <c r="AY138" s="116" t="s">
        <v>2274</v>
      </c>
      <c r="AZ138" s="116" t="s">
        <v>1993</v>
      </c>
      <c r="BA138" s="116" t="str">
        <f t="shared" si="16"/>
        <v>R1A</v>
      </c>
    </row>
    <row r="139" spans="1:53" ht="14.4" x14ac:dyDescent="0.3">
      <c r="A139" s="58" t="str">
        <f t="shared" si="28"/>
        <v/>
      </c>
      <c r="B139" s="50">
        <f t="shared" si="27"/>
        <v>0</v>
      </c>
      <c r="C139" s="50"/>
      <c r="D139" s="59" t="str">
        <f t="shared" si="29"/>
        <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2362</v>
      </c>
      <c r="AX139" s="116" t="s">
        <v>2363</v>
      </c>
      <c r="AY139" s="116" t="s">
        <v>2362</v>
      </c>
      <c r="AZ139" s="116" t="s">
        <v>2363</v>
      </c>
      <c r="BA139" s="116" t="str">
        <f t="shared" si="16"/>
        <v>R1A</v>
      </c>
    </row>
    <row r="140" spans="1:53" ht="14.4" x14ac:dyDescent="0.3">
      <c r="A140" s="58" t="str">
        <f t="shared" si="28"/>
        <v/>
      </c>
      <c r="B140" s="50">
        <f t="shared" si="27"/>
        <v>0</v>
      </c>
      <c r="C140" s="50"/>
      <c r="D140" s="59" t="str">
        <f t="shared" si="29"/>
        <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2357</v>
      </c>
      <c r="AX140" s="116" t="s">
        <v>1901</v>
      </c>
      <c r="AY140" s="116" t="s">
        <v>2357</v>
      </c>
      <c r="AZ140" s="116" t="s">
        <v>1901</v>
      </c>
      <c r="BA140" s="116" t="str">
        <f t="shared" ref="BA140:BA203" si="31">LEFT(AY140,3)</f>
        <v>R1A</v>
      </c>
    </row>
    <row r="141" spans="1:53" ht="14.4" x14ac:dyDescent="0.3">
      <c r="A141" s="58" t="str">
        <f t="shared" si="28"/>
        <v/>
      </c>
      <c r="B141" s="50">
        <f t="shared" si="27"/>
        <v>0</v>
      </c>
      <c r="C141" s="50"/>
      <c r="D141" s="59" t="str">
        <f t="shared" si="29"/>
        <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2344</v>
      </c>
      <c r="AX141" s="116" t="s">
        <v>1696</v>
      </c>
      <c r="AY141" s="116" t="s">
        <v>2344</v>
      </c>
      <c r="AZ141" s="116" t="s">
        <v>1696</v>
      </c>
      <c r="BA141" s="116" t="str">
        <f t="shared" si="31"/>
        <v>R1A</v>
      </c>
    </row>
    <row r="142" spans="1:53" ht="14.4" x14ac:dyDescent="0.3">
      <c r="A142" s="58" t="str">
        <f t="shared" si="28"/>
        <v/>
      </c>
      <c r="B142" s="50">
        <f t="shared" si="27"/>
        <v>0</v>
      </c>
      <c r="C142" s="50"/>
      <c r="D142" s="59" t="str">
        <f t="shared" ref="D142:D173" si="32">IF(ISNA(VLOOKUP($E$5&amp;E142,$AV:$AW,2,FALSE)),"",VLOOKUP($E$5&amp;E142,$AV:$AW,2,FALSE))</f>
        <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9911</v>
      </c>
      <c r="AX142" s="117" t="s">
        <v>9912</v>
      </c>
      <c r="AY142" s="117" t="s">
        <v>9911</v>
      </c>
      <c r="AZ142" s="117" t="s">
        <v>9912</v>
      </c>
      <c r="BA142" s="116" t="str">
        <f t="shared" si="31"/>
        <v>R1A</v>
      </c>
    </row>
    <row r="143" spans="1:53" ht="14.4" x14ac:dyDescent="0.3">
      <c r="A143" s="58" t="str">
        <f t="shared" si="28"/>
        <v/>
      </c>
      <c r="B143" s="50">
        <f t="shared" si="27"/>
        <v>0</v>
      </c>
      <c r="C143" s="50"/>
      <c r="D143" s="59" t="str">
        <f t="shared" si="32"/>
        <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2264</v>
      </c>
      <c r="AX143" s="116" t="s">
        <v>2265</v>
      </c>
      <c r="AY143" s="116" t="s">
        <v>2264</v>
      </c>
      <c r="AZ143" s="116" t="s">
        <v>2265</v>
      </c>
      <c r="BA143" s="116" t="str">
        <f t="shared" si="31"/>
        <v>R1A</v>
      </c>
    </row>
    <row r="144" spans="1:53" ht="14.4" x14ac:dyDescent="0.3">
      <c r="A144" s="58" t="str">
        <f t="shared" si="28"/>
        <v/>
      </c>
      <c r="B144" s="50">
        <f t="shared" ref="B144:B207" si="42">IF(SUM(E345:G345,M345:N345)&gt;0,1,IF(Y345&gt;0,2,0))</f>
        <v>0</v>
      </c>
      <c r="C144" s="50"/>
      <c r="D144" s="59" t="str">
        <f t="shared" si="32"/>
        <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2340</v>
      </c>
      <c r="AX144" s="116" t="s">
        <v>2341</v>
      </c>
      <c r="AY144" s="116" t="s">
        <v>2340</v>
      </c>
      <c r="AZ144" s="116" t="s">
        <v>2341</v>
      </c>
      <c r="BA144" s="116" t="str">
        <f t="shared" si="31"/>
        <v>R1A</v>
      </c>
    </row>
    <row r="145" spans="1:53" ht="14.4" x14ac:dyDescent="0.3">
      <c r="A145" s="58" t="str">
        <f t="shared" ref="A145:A208" si="43">IF(M346=1,"No Site Selected",IF(N346=1,"No Ward Name",""))</f>
        <v/>
      </c>
      <c r="B145" s="50">
        <f t="shared" si="42"/>
        <v>0</v>
      </c>
      <c r="C145" s="50"/>
      <c r="D145" s="59" t="str">
        <f t="shared" si="32"/>
        <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2289</v>
      </c>
      <c r="AX145" s="116" t="s">
        <v>2290</v>
      </c>
      <c r="AY145" s="116" t="s">
        <v>2289</v>
      </c>
      <c r="AZ145" s="116" t="s">
        <v>2290</v>
      </c>
      <c r="BA145" s="116" t="str">
        <f t="shared" si="31"/>
        <v>R1A</v>
      </c>
    </row>
    <row r="146" spans="1:53" ht="14.4" x14ac:dyDescent="0.3">
      <c r="A146" s="58" t="str">
        <f t="shared" si="43"/>
        <v/>
      </c>
      <c r="B146" s="50">
        <f t="shared" si="42"/>
        <v>0</v>
      </c>
      <c r="C146" s="50"/>
      <c r="D146" s="59" t="str">
        <f t="shared" si="32"/>
        <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2258</v>
      </c>
      <c r="AX146" s="116" t="s">
        <v>2259</v>
      </c>
      <c r="AY146" s="116" t="s">
        <v>2258</v>
      </c>
      <c r="AZ146" s="116" t="s">
        <v>2259</v>
      </c>
      <c r="BA146" s="116" t="str">
        <f t="shared" si="31"/>
        <v>R1A</v>
      </c>
    </row>
    <row r="147" spans="1:53" ht="14.4" x14ac:dyDescent="0.3">
      <c r="A147" s="58" t="str">
        <f t="shared" si="43"/>
        <v/>
      </c>
      <c r="B147" s="50">
        <f t="shared" si="42"/>
        <v>0</v>
      </c>
      <c r="C147" s="50"/>
      <c r="D147" s="59" t="str">
        <f t="shared" si="32"/>
        <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2268</v>
      </c>
      <c r="AX147" s="116" t="s">
        <v>2269</v>
      </c>
      <c r="AY147" s="116" t="s">
        <v>2268</v>
      </c>
      <c r="AZ147" s="116" t="s">
        <v>2269</v>
      </c>
      <c r="BA147" s="116" t="str">
        <f t="shared" si="31"/>
        <v>R1A</v>
      </c>
    </row>
    <row r="148" spans="1:53" ht="14.4" x14ac:dyDescent="0.3">
      <c r="A148" s="58" t="str">
        <f t="shared" si="43"/>
        <v/>
      </c>
      <c r="B148" s="50">
        <f t="shared" si="42"/>
        <v>0</v>
      </c>
      <c r="C148" s="50"/>
      <c r="D148" s="59" t="str">
        <f t="shared" si="32"/>
        <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2234</v>
      </c>
      <c r="AX148" s="116" t="s">
        <v>2235</v>
      </c>
      <c r="AY148" s="116" t="s">
        <v>2234</v>
      </c>
      <c r="AZ148" s="116" t="s">
        <v>2235</v>
      </c>
      <c r="BA148" s="116" t="str">
        <f t="shared" si="31"/>
        <v>R1A</v>
      </c>
    </row>
    <row r="149" spans="1:53" ht="14.4" x14ac:dyDescent="0.3">
      <c r="A149" s="58" t="str">
        <f t="shared" si="43"/>
        <v/>
      </c>
      <c r="B149" s="50">
        <f t="shared" si="42"/>
        <v>0</v>
      </c>
      <c r="C149" s="50"/>
      <c r="D149" s="59" t="str">
        <f t="shared" si="32"/>
        <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2382</v>
      </c>
      <c r="AX149" s="116" t="s">
        <v>2383</v>
      </c>
      <c r="AY149" s="116" t="s">
        <v>2382</v>
      </c>
      <c r="AZ149" s="116" t="s">
        <v>2383</v>
      </c>
      <c r="BA149" s="116" t="str">
        <f t="shared" si="31"/>
        <v>R1A</v>
      </c>
    </row>
    <row r="150" spans="1:53" ht="14.4" x14ac:dyDescent="0.3">
      <c r="A150" s="58" t="str">
        <f t="shared" si="43"/>
        <v/>
      </c>
      <c r="B150" s="50">
        <f t="shared" si="42"/>
        <v>0</v>
      </c>
      <c r="C150" s="50"/>
      <c r="D150" s="59" t="str">
        <f t="shared" si="32"/>
        <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2360</v>
      </c>
      <c r="AX150" s="116" t="s">
        <v>2361</v>
      </c>
      <c r="AY150" s="116" t="s">
        <v>2360</v>
      </c>
      <c r="AZ150" s="116" t="s">
        <v>2361</v>
      </c>
      <c r="BA150" s="116" t="str">
        <f t="shared" si="31"/>
        <v>R1A</v>
      </c>
    </row>
    <row r="151" spans="1:53" ht="14.4" x14ac:dyDescent="0.3">
      <c r="A151" s="58" t="str">
        <f t="shared" si="43"/>
        <v/>
      </c>
      <c r="B151" s="50">
        <f t="shared" si="42"/>
        <v>0</v>
      </c>
      <c r="C151" s="50"/>
      <c r="D151" s="59" t="str">
        <f t="shared" si="32"/>
        <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2252</v>
      </c>
      <c r="AX151" s="116" t="s">
        <v>2253</v>
      </c>
      <c r="AY151" s="116" t="s">
        <v>2252</v>
      </c>
      <c r="AZ151" s="116" t="s">
        <v>2253</v>
      </c>
      <c r="BA151" s="116" t="str">
        <f t="shared" si="31"/>
        <v>R1A</v>
      </c>
    </row>
    <row r="152" spans="1:53" ht="14.4" x14ac:dyDescent="0.3">
      <c r="A152" s="58" t="str">
        <f t="shared" si="43"/>
        <v/>
      </c>
      <c r="B152" s="50">
        <f t="shared" si="42"/>
        <v>0</v>
      </c>
      <c r="C152" s="50"/>
      <c r="D152" s="59" t="str">
        <f t="shared" si="32"/>
        <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2345</v>
      </c>
      <c r="AX152" s="116" t="s">
        <v>2346</v>
      </c>
      <c r="AY152" s="116" t="s">
        <v>2345</v>
      </c>
      <c r="AZ152" s="116" t="s">
        <v>2346</v>
      </c>
      <c r="BA152" s="116" t="str">
        <f t="shared" si="31"/>
        <v>R1A</v>
      </c>
    </row>
    <row r="153" spans="1:53" ht="14.4" x14ac:dyDescent="0.3">
      <c r="A153" s="58" t="str">
        <f t="shared" si="43"/>
        <v/>
      </c>
      <c r="B153" s="50">
        <f t="shared" si="42"/>
        <v>0</v>
      </c>
      <c r="C153" s="50"/>
      <c r="D153" s="59" t="str">
        <f t="shared" si="32"/>
        <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2256</v>
      </c>
      <c r="AX153" s="116" t="s">
        <v>2257</v>
      </c>
      <c r="AY153" s="116" t="s">
        <v>2256</v>
      </c>
      <c r="AZ153" s="116" t="s">
        <v>2257</v>
      </c>
      <c r="BA153" s="116" t="str">
        <f t="shared" si="31"/>
        <v>R1A</v>
      </c>
    </row>
    <row r="154" spans="1:53" ht="14.4" x14ac:dyDescent="0.3">
      <c r="A154" s="58" t="str">
        <f t="shared" si="43"/>
        <v/>
      </c>
      <c r="B154" s="50">
        <f t="shared" si="42"/>
        <v>0</v>
      </c>
      <c r="C154" s="50"/>
      <c r="D154" s="59" t="str">
        <f t="shared" si="32"/>
        <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2358</v>
      </c>
      <c r="AX154" s="116" t="s">
        <v>2359</v>
      </c>
      <c r="AY154" s="116" t="s">
        <v>2358</v>
      </c>
      <c r="AZ154" s="116" t="s">
        <v>2359</v>
      </c>
      <c r="BA154" s="116" t="str">
        <f t="shared" si="31"/>
        <v>R1A</v>
      </c>
    </row>
    <row r="155" spans="1:53" ht="14.4" x14ac:dyDescent="0.3">
      <c r="A155" s="58" t="str">
        <f t="shared" si="43"/>
        <v/>
      </c>
      <c r="B155" s="50">
        <f t="shared" si="42"/>
        <v>0</v>
      </c>
      <c r="C155" s="50"/>
      <c r="D155" s="59" t="str">
        <f t="shared" si="32"/>
        <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2240</v>
      </c>
      <c r="AX155" s="116" t="s">
        <v>2241</v>
      </c>
      <c r="AY155" s="116" t="s">
        <v>2240</v>
      </c>
      <c r="AZ155" s="116" t="s">
        <v>2241</v>
      </c>
      <c r="BA155" s="116" t="str">
        <f t="shared" si="31"/>
        <v>R1A</v>
      </c>
    </row>
    <row r="156" spans="1:53" ht="14.4" x14ac:dyDescent="0.3">
      <c r="A156" s="58" t="str">
        <f t="shared" si="43"/>
        <v/>
      </c>
      <c r="B156" s="50">
        <f t="shared" si="42"/>
        <v>0</v>
      </c>
      <c r="C156" s="50"/>
      <c r="D156" s="59" t="str">
        <f t="shared" si="32"/>
        <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2380</v>
      </c>
      <c r="AX156" s="116" t="s">
        <v>2381</v>
      </c>
      <c r="AY156" s="116" t="s">
        <v>2380</v>
      </c>
      <c r="AZ156" s="116" t="s">
        <v>2381</v>
      </c>
      <c r="BA156" s="116" t="str">
        <f t="shared" si="31"/>
        <v>R1A</v>
      </c>
    </row>
    <row r="157" spans="1:53" ht="14.4" x14ac:dyDescent="0.3">
      <c r="A157" s="58" t="str">
        <f t="shared" si="43"/>
        <v/>
      </c>
      <c r="B157" s="50">
        <f t="shared" si="42"/>
        <v>0</v>
      </c>
      <c r="C157" s="50"/>
      <c r="D157" s="59" t="str">
        <f t="shared" si="32"/>
        <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2384</v>
      </c>
      <c r="AX157" s="116" t="s">
        <v>2385</v>
      </c>
      <c r="AY157" s="116" t="s">
        <v>2384</v>
      </c>
      <c r="AZ157" s="116" t="s">
        <v>2385</v>
      </c>
      <c r="BA157" s="116" t="str">
        <f t="shared" si="31"/>
        <v>R1A</v>
      </c>
    </row>
    <row r="158" spans="1:53" ht="14.4" x14ac:dyDescent="0.3">
      <c r="A158" s="58" t="str">
        <f t="shared" si="43"/>
        <v/>
      </c>
      <c r="B158" s="50">
        <f t="shared" si="42"/>
        <v>0</v>
      </c>
      <c r="C158" s="50"/>
      <c r="D158" s="59" t="str">
        <f t="shared" si="32"/>
        <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2388</v>
      </c>
      <c r="AX158" s="116" t="s">
        <v>2389</v>
      </c>
      <c r="AY158" s="116" t="s">
        <v>2388</v>
      </c>
      <c r="AZ158" s="116" t="s">
        <v>2389</v>
      </c>
      <c r="BA158" s="116" t="str">
        <f t="shared" si="31"/>
        <v>R1A</v>
      </c>
    </row>
    <row r="159" spans="1:53" ht="14.4" x14ac:dyDescent="0.3">
      <c r="A159" s="58" t="str">
        <f t="shared" si="43"/>
        <v/>
      </c>
      <c r="B159" s="50">
        <f t="shared" si="42"/>
        <v>0</v>
      </c>
      <c r="C159" s="50"/>
      <c r="D159" s="59" t="str">
        <f t="shared" si="32"/>
        <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2250</v>
      </c>
      <c r="AX159" s="116" t="s">
        <v>2251</v>
      </c>
      <c r="AY159" s="116" t="s">
        <v>2250</v>
      </c>
      <c r="AZ159" s="116" t="s">
        <v>2251</v>
      </c>
      <c r="BA159" s="116" t="str">
        <f t="shared" si="31"/>
        <v>R1A</v>
      </c>
    </row>
    <row r="160" spans="1:53" ht="14.4" x14ac:dyDescent="0.3">
      <c r="A160" s="58" t="str">
        <f t="shared" si="43"/>
        <v/>
      </c>
      <c r="B160" s="50">
        <f t="shared" si="42"/>
        <v>0</v>
      </c>
      <c r="C160" s="50"/>
      <c r="D160" s="59" t="str">
        <f t="shared" si="32"/>
        <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2316</v>
      </c>
      <c r="AX160" s="116" t="s">
        <v>2317</v>
      </c>
      <c r="AY160" s="116" t="s">
        <v>2316</v>
      </c>
      <c r="AZ160" s="116" t="s">
        <v>2317</v>
      </c>
      <c r="BA160" s="116" t="str">
        <f t="shared" si="31"/>
        <v>R1A</v>
      </c>
    </row>
    <row r="161" spans="1:53" ht="14.4" x14ac:dyDescent="0.3">
      <c r="A161" s="58" t="str">
        <f t="shared" si="43"/>
        <v/>
      </c>
      <c r="B161" s="50">
        <f t="shared" si="42"/>
        <v>0</v>
      </c>
      <c r="C161" s="50"/>
      <c r="D161" s="59" t="str">
        <f t="shared" si="32"/>
        <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2324</v>
      </c>
      <c r="AX161" s="116" t="s">
        <v>2325</v>
      </c>
      <c r="AY161" s="116" t="s">
        <v>2324</v>
      </c>
      <c r="AZ161" s="116" t="s">
        <v>2325</v>
      </c>
      <c r="BA161" s="116" t="str">
        <f t="shared" si="31"/>
        <v>R1A</v>
      </c>
    </row>
    <row r="162" spans="1:53" ht="14.4" x14ac:dyDescent="0.3">
      <c r="A162" s="58" t="str">
        <f t="shared" si="43"/>
        <v/>
      </c>
      <c r="B162" s="50">
        <f t="shared" si="42"/>
        <v>0</v>
      </c>
      <c r="C162" s="50"/>
      <c r="D162" s="59" t="str">
        <f t="shared" si="32"/>
        <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2326</v>
      </c>
      <c r="AX162" s="116" t="s">
        <v>2327</v>
      </c>
      <c r="AY162" s="116" t="s">
        <v>2326</v>
      </c>
      <c r="AZ162" s="116" t="s">
        <v>2327</v>
      </c>
      <c r="BA162" s="116" t="str">
        <f t="shared" si="31"/>
        <v>R1A</v>
      </c>
    </row>
    <row r="163" spans="1:53" ht="14.4" x14ac:dyDescent="0.3">
      <c r="A163" s="58" t="str">
        <f t="shared" si="43"/>
        <v/>
      </c>
      <c r="B163" s="50">
        <f t="shared" si="42"/>
        <v>0</v>
      </c>
      <c r="C163" s="50"/>
      <c r="D163" s="59" t="str">
        <f t="shared" si="32"/>
        <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2386</v>
      </c>
      <c r="AX163" s="116" t="s">
        <v>2387</v>
      </c>
      <c r="AY163" s="116" t="s">
        <v>2386</v>
      </c>
      <c r="AZ163" s="116" t="s">
        <v>2387</v>
      </c>
      <c r="BA163" s="116" t="str">
        <f t="shared" si="31"/>
        <v>R1A</v>
      </c>
    </row>
    <row r="164" spans="1:53" ht="14.4" x14ac:dyDescent="0.3">
      <c r="A164" s="58" t="str">
        <f t="shared" si="43"/>
        <v/>
      </c>
      <c r="B164" s="50">
        <f t="shared" si="42"/>
        <v>0</v>
      </c>
      <c r="C164" s="50"/>
      <c r="D164" s="59" t="str">
        <f t="shared" si="32"/>
        <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2424</v>
      </c>
      <c r="AX164" s="116" t="s">
        <v>1964</v>
      </c>
      <c r="AY164" s="116" t="s">
        <v>2424</v>
      </c>
      <c r="AZ164" s="116" t="s">
        <v>1964</v>
      </c>
      <c r="BA164" s="116" t="str">
        <f t="shared" si="31"/>
        <v>R1C</v>
      </c>
    </row>
    <row r="165" spans="1:53" ht="14.4" x14ac:dyDescent="0.3">
      <c r="A165" s="58" t="str">
        <f t="shared" si="43"/>
        <v/>
      </c>
      <c r="B165" s="50">
        <f t="shared" si="42"/>
        <v>0</v>
      </c>
      <c r="C165" s="50"/>
      <c r="D165" s="59" t="str">
        <f t="shared" si="32"/>
        <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2420</v>
      </c>
      <c r="AX165" s="116" t="s">
        <v>2421</v>
      </c>
      <c r="AY165" s="116" t="s">
        <v>2420</v>
      </c>
      <c r="AZ165" s="116" t="s">
        <v>2421</v>
      </c>
      <c r="BA165" s="116" t="str">
        <f t="shared" si="31"/>
        <v>R1C</v>
      </c>
    </row>
    <row r="166" spans="1:53" ht="14.4" x14ac:dyDescent="0.3">
      <c r="A166" s="58" t="str">
        <f t="shared" si="43"/>
        <v/>
      </c>
      <c r="B166" s="50">
        <f t="shared" si="42"/>
        <v>0</v>
      </c>
      <c r="C166" s="50"/>
      <c r="D166" s="59" t="str">
        <f t="shared" si="32"/>
        <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2414</v>
      </c>
      <c r="AX166" s="116" t="s">
        <v>2415</v>
      </c>
      <c r="AY166" s="116" t="s">
        <v>2414</v>
      </c>
      <c r="AZ166" s="116" t="s">
        <v>2415</v>
      </c>
      <c r="BA166" s="116" t="str">
        <f t="shared" si="31"/>
        <v>R1C</v>
      </c>
    </row>
    <row r="167" spans="1:53" ht="14.4" x14ac:dyDescent="0.3">
      <c r="A167" s="58" t="str">
        <f t="shared" si="43"/>
        <v/>
      </c>
      <c r="B167" s="50">
        <f t="shared" si="42"/>
        <v>0</v>
      </c>
      <c r="C167" s="50"/>
      <c r="D167" s="59" t="str">
        <f t="shared" si="32"/>
        <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2449</v>
      </c>
      <c r="AX167" s="116" t="s">
        <v>2450</v>
      </c>
      <c r="AY167" s="116" t="s">
        <v>2449</v>
      </c>
      <c r="AZ167" s="116" t="s">
        <v>2450</v>
      </c>
      <c r="BA167" s="116" t="str">
        <f t="shared" si="31"/>
        <v>R1C</v>
      </c>
    </row>
    <row r="168" spans="1:53" ht="14.4" x14ac:dyDescent="0.3">
      <c r="A168" s="58" t="str">
        <f t="shared" si="43"/>
        <v/>
      </c>
      <c r="B168" s="50">
        <f t="shared" si="42"/>
        <v>0</v>
      </c>
      <c r="C168" s="50"/>
      <c r="D168" s="59" t="str">
        <f t="shared" si="32"/>
        <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2441</v>
      </c>
      <c r="AX168" s="116" t="s">
        <v>2442</v>
      </c>
      <c r="AY168" s="116" t="s">
        <v>2441</v>
      </c>
      <c r="AZ168" s="116" t="s">
        <v>2442</v>
      </c>
      <c r="BA168" s="116" t="str">
        <f t="shared" si="31"/>
        <v>R1C</v>
      </c>
    </row>
    <row r="169" spans="1:53" ht="14.4" x14ac:dyDescent="0.3">
      <c r="A169" s="58" t="str">
        <f t="shared" si="43"/>
        <v/>
      </c>
      <c r="B169" s="50">
        <f t="shared" si="42"/>
        <v>0</v>
      </c>
      <c r="C169" s="50"/>
      <c r="D169" s="59" t="str">
        <f t="shared" si="32"/>
        <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2459</v>
      </c>
      <c r="AX169" s="116" t="s">
        <v>2460</v>
      </c>
      <c r="AY169" s="116" t="s">
        <v>2459</v>
      </c>
      <c r="AZ169" s="116" t="s">
        <v>2460</v>
      </c>
      <c r="BA169" s="116" t="str">
        <f t="shared" si="31"/>
        <v>R1C</v>
      </c>
    </row>
    <row r="170" spans="1:53" ht="14.4" x14ac:dyDescent="0.3">
      <c r="A170" s="58" t="str">
        <f t="shared" si="43"/>
        <v/>
      </c>
      <c r="B170" s="50">
        <f t="shared" si="42"/>
        <v>0</v>
      </c>
      <c r="C170" s="50"/>
      <c r="D170" s="59" t="str">
        <f t="shared" si="32"/>
        <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2437</v>
      </c>
      <c r="AX170" s="116" t="s">
        <v>2438</v>
      </c>
      <c r="AY170" s="116" t="s">
        <v>2437</v>
      </c>
      <c r="AZ170" s="116" t="s">
        <v>2438</v>
      </c>
      <c r="BA170" s="116" t="str">
        <f t="shared" si="31"/>
        <v>R1C</v>
      </c>
    </row>
    <row r="171" spans="1:53" ht="14.4" x14ac:dyDescent="0.3">
      <c r="A171" s="58" t="str">
        <f t="shared" si="43"/>
        <v/>
      </c>
      <c r="B171" s="50">
        <f t="shared" si="42"/>
        <v>0</v>
      </c>
      <c r="C171" s="50"/>
      <c r="D171" s="59" t="str">
        <f t="shared" si="32"/>
        <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2422</v>
      </c>
      <c r="AX171" s="116" t="s">
        <v>2423</v>
      </c>
      <c r="AY171" s="116" t="s">
        <v>2422</v>
      </c>
      <c r="AZ171" s="116" t="s">
        <v>2423</v>
      </c>
      <c r="BA171" s="116" t="str">
        <f t="shared" si="31"/>
        <v>R1C</v>
      </c>
    </row>
    <row r="172" spans="1:53" ht="14.4" x14ac:dyDescent="0.3">
      <c r="A172" s="58" t="str">
        <f t="shared" si="43"/>
        <v/>
      </c>
      <c r="B172" s="50">
        <f t="shared" si="42"/>
        <v>0</v>
      </c>
      <c r="C172" s="50"/>
      <c r="D172" s="59" t="str">
        <f t="shared" si="32"/>
        <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2445</v>
      </c>
      <c r="AX172" s="116" t="s">
        <v>2446</v>
      </c>
      <c r="AY172" s="116" t="s">
        <v>2445</v>
      </c>
      <c r="AZ172" s="116" t="s">
        <v>2446</v>
      </c>
      <c r="BA172" s="116" t="str">
        <f t="shared" si="31"/>
        <v>R1C</v>
      </c>
    </row>
    <row r="173" spans="1:53" ht="14.4" x14ac:dyDescent="0.3">
      <c r="A173" s="58" t="str">
        <f t="shared" si="43"/>
        <v/>
      </c>
      <c r="B173" s="50">
        <f t="shared" si="42"/>
        <v>0</v>
      </c>
      <c r="C173" s="50"/>
      <c r="D173" s="59" t="str">
        <f t="shared" si="32"/>
        <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2453</v>
      </c>
      <c r="AX173" s="116" t="s">
        <v>2454</v>
      </c>
      <c r="AY173" s="116" t="s">
        <v>2453</v>
      </c>
      <c r="AZ173" s="116" t="s">
        <v>2454</v>
      </c>
      <c r="BA173" s="116" t="str">
        <f t="shared" si="31"/>
        <v>R1C</v>
      </c>
    </row>
    <row r="174" spans="1:53" ht="14.4" x14ac:dyDescent="0.3">
      <c r="A174" s="58" t="str">
        <f t="shared" si="43"/>
        <v/>
      </c>
      <c r="B174" s="50">
        <f t="shared" si="42"/>
        <v>0</v>
      </c>
      <c r="C174" s="50"/>
      <c r="D174" s="59" t="str">
        <f t="shared" ref="D174:D205" si="44">IF(ISNA(VLOOKUP($E$5&amp;E174,$AV:$AW,2,FALSE)),"",VLOOKUP($E$5&amp;E174,$AV:$AW,2,FALSE))</f>
        <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2469</v>
      </c>
      <c r="AX174" s="116" t="s">
        <v>2470</v>
      </c>
      <c r="AY174" s="116" t="s">
        <v>2469</v>
      </c>
      <c r="AZ174" s="116" t="s">
        <v>2470</v>
      </c>
      <c r="BA174" s="116" t="str">
        <f t="shared" si="31"/>
        <v>R1C</v>
      </c>
    </row>
    <row r="175" spans="1:53" ht="14.4" x14ac:dyDescent="0.3">
      <c r="A175" s="58" t="str">
        <f t="shared" si="43"/>
        <v/>
      </c>
      <c r="B175" s="50">
        <f t="shared" si="42"/>
        <v>0</v>
      </c>
      <c r="C175" s="50"/>
      <c r="D175" s="59" t="str">
        <f t="shared" si="44"/>
        <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2491</v>
      </c>
      <c r="AX175" s="116" t="s">
        <v>2492</v>
      </c>
      <c r="AY175" s="116" t="s">
        <v>2491</v>
      </c>
      <c r="AZ175" s="116" t="s">
        <v>2492</v>
      </c>
      <c r="BA175" s="116" t="str">
        <f t="shared" si="31"/>
        <v>R1C</v>
      </c>
    </row>
    <row r="176" spans="1:53" ht="14.4" x14ac:dyDescent="0.3">
      <c r="A176" s="58" t="str">
        <f t="shared" si="43"/>
        <v/>
      </c>
      <c r="B176" s="50">
        <f t="shared" si="42"/>
        <v>0</v>
      </c>
      <c r="C176" s="50"/>
      <c r="D176" s="59" t="str">
        <f t="shared" si="44"/>
        <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2425</v>
      </c>
      <c r="AX176" s="116" t="s">
        <v>2426</v>
      </c>
      <c r="AY176" s="116" t="s">
        <v>2425</v>
      </c>
      <c r="AZ176" s="116" t="s">
        <v>2426</v>
      </c>
      <c r="BA176" s="116" t="str">
        <f t="shared" si="31"/>
        <v>R1C</v>
      </c>
    </row>
    <row r="177" spans="1:53" ht="14.4" x14ac:dyDescent="0.3">
      <c r="A177" s="58" t="str">
        <f t="shared" si="43"/>
        <v/>
      </c>
      <c r="B177" s="50">
        <f t="shared" si="42"/>
        <v>0</v>
      </c>
      <c r="C177" s="50"/>
      <c r="D177" s="59" t="str">
        <f t="shared" si="44"/>
        <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2451</v>
      </c>
      <c r="AX177" s="116" t="s">
        <v>2452</v>
      </c>
      <c r="AY177" s="116" t="s">
        <v>2451</v>
      </c>
      <c r="AZ177" s="116" t="s">
        <v>2452</v>
      </c>
      <c r="BA177" s="116" t="str">
        <f t="shared" si="31"/>
        <v>R1C</v>
      </c>
    </row>
    <row r="178" spans="1:53" ht="14.4" x14ac:dyDescent="0.3">
      <c r="A178" s="58" t="str">
        <f t="shared" si="43"/>
        <v/>
      </c>
      <c r="B178" s="50">
        <f t="shared" si="42"/>
        <v>0</v>
      </c>
      <c r="C178" s="50"/>
      <c r="D178" s="59" t="str">
        <f t="shared" si="44"/>
        <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2473</v>
      </c>
      <c r="AX178" s="116" t="s">
        <v>2474</v>
      </c>
      <c r="AY178" s="116" t="s">
        <v>2473</v>
      </c>
      <c r="AZ178" s="116" t="s">
        <v>2474</v>
      </c>
      <c r="BA178" s="116" t="str">
        <f t="shared" si="31"/>
        <v>R1C</v>
      </c>
    </row>
    <row r="179" spans="1:53" ht="14.4" x14ac:dyDescent="0.3">
      <c r="A179" s="58" t="str">
        <f t="shared" si="43"/>
        <v/>
      </c>
      <c r="B179" s="50">
        <f t="shared" si="42"/>
        <v>0</v>
      </c>
      <c r="C179" s="50"/>
      <c r="D179" s="59" t="str">
        <f t="shared" si="44"/>
        <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2505</v>
      </c>
      <c r="AX179" s="116" t="s">
        <v>2506</v>
      </c>
      <c r="AY179" s="116" t="s">
        <v>2505</v>
      </c>
      <c r="AZ179" s="116" t="s">
        <v>2506</v>
      </c>
      <c r="BA179" s="116" t="str">
        <f t="shared" si="31"/>
        <v>R1C</v>
      </c>
    </row>
    <row r="180" spans="1:53" ht="14.4" x14ac:dyDescent="0.3">
      <c r="A180" s="58" t="str">
        <f t="shared" si="43"/>
        <v/>
      </c>
      <c r="B180" s="50">
        <f t="shared" si="42"/>
        <v>0</v>
      </c>
      <c r="C180" s="50"/>
      <c r="D180" s="59" t="str">
        <f t="shared" si="44"/>
        <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2521</v>
      </c>
      <c r="AX180" s="116" t="s">
        <v>2522</v>
      </c>
      <c r="AY180" s="116" t="s">
        <v>2521</v>
      </c>
      <c r="AZ180" s="116" t="s">
        <v>2522</v>
      </c>
      <c r="BA180" s="116" t="str">
        <f t="shared" si="31"/>
        <v>R1C</v>
      </c>
    </row>
    <row r="181" spans="1:53" ht="14.4" x14ac:dyDescent="0.3">
      <c r="A181" s="58" t="str">
        <f t="shared" si="43"/>
        <v/>
      </c>
      <c r="B181" s="50">
        <f t="shared" si="42"/>
        <v>0</v>
      </c>
      <c r="C181" s="50"/>
      <c r="D181" s="59" t="str">
        <f t="shared" si="44"/>
        <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2517</v>
      </c>
      <c r="AX181" s="116" t="s">
        <v>2518</v>
      </c>
      <c r="AY181" s="116" t="s">
        <v>2517</v>
      </c>
      <c r="AZ181" s="116" t="s">
        <v>2518</v>
      </c>
      <c r="BA181" s="116" t="str">
        <f t="shared" si="31"/>
        <v>R1C</v>
      </c>
    </row>
    <row r="182" spans="1:53" ht="14.4" x14ac:dyDescent="0.3">
      <c r="A182" s="58" t="str">
        <f t="shared" si="43"/>
        <v/>
      </c>
      <c r="B182" s="50">
        <f t="shared" si="42"/>
        <v>0</v>
      </c>
      <c r="C182" s="50"/>
      <c r="D182" s="59" t="str">
        <f t="shared" si="44"/>
        <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2443</v>
      </c>
      <c r="AX182" s="116" t="s">
        <v>2444</v>
      </c>
      <c r="AY182" s="116" t="s">
        <v>2443</v>
      </c>
      <c r="AZ182" s="116" t="s">
        <v>2444</v>
      </c>
      <c r="BA182" s="116" t="str">
        <f t="shared" si="31"/>
        <v>R1C</v>
      </c>
    </row>
    <row r="183" spans="1:53" ht="14.4" x14ac:dyDescent="0.3">
      <c r="A183" s="58" t="str">
        <f t="shared" si="43"/>
        <v/>
      </c>
      <c r="B183" s="50">
        <f t="shared" si="42"/>
        <v>0</v>
      </c>
      <c r="C183" s="50"/>
      <c r="D183" s="59" t="str">
        <f t="shared" si="44"/>
        <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2489</v>
      </c>
      <c r="AX183" s="116" t="s">
        <v>2490</v>
      </c>
      <c r="AY183" s="116" t="s">
        <v>2489</v>
      </c>
      <c r="AZ183" s="116" t="s">
        <v>2490</v>
      </c>
      <c r="BA183" s="116" t="str">
        <f t="shared" si="31"/>
        <v>R1C</v>
      </c>
    </row>
    <row r="184" spans="1:53" ht="14.4" x14ac:dyDescent="0.3">
      <c r="A184" s="58" t="str">
        <f t="shared" si="43"/>
        <v/>
      </c>
      <c r="B184" s="50">
        <f t="shared" si="42"/>
        <v>0</v>
      </c>
      <c r="C184" s="50"/>
      <c r="D184" s="59" t="str">
        <f t="shared" si="44"/>
        <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2467</v>
      </c>
      <c r="AX184" s="116" t="s">
        <v>2468</v>
      </c>
      <c r="AY184" s="116" t="s">
        <v>2467</v>
      </c>
      <c r="AZ184" s="116" t="s">
        <v>2468</v>
      </c>
      <c r="BA184" s="116" t="str">
        <f t="shared" si="31"/>
        <v>R1C</v>
      </c>
    </row>
    <row r="185" spans="1:53" ht="14.4" x14ac:dyDescent="0.3">
      <c r="A185" s="58" t="str">
        <f t="shared" si="43"/>
        <v/>
      </c>
      <c r="B185" s="50">
        <f t="shared" si="42"/>
        <v>0</v>
      </c>
      <c r="C185" s="50"/>
      <c r="D185" s="59" t="str">
        <f t="shared" si="44"/>
        <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2523</v>
      </c>
      <c r="AX185" s="116" t="s">
        <v>2524</v>
      </c>
      <c r="AY185" s="116" t="s">
        <v>2523</v>
      </c>
      <c r="AZ185" s="116" t="s">
        <v>2524</v>
      </c>
      <c r="BA185" s="116" t="str">
        <f t="shared" si="31"/>
        <v>R1C</v>
      </c>
    </row>
    <row r="186" spans="1:53" ht="14.4" x14ac:dyDescent="0.3">
      <c r="A186" s="58" t="str">
        <f t="shared" si="43"/>
        <v/>
      </c>
      <c r="B186" s="50">
        <f t="shared" si="42"/>
        <v>0</v>
      </c>
      <c r="C186" s="50"/>
      <c r="D186" s="59" t="str">
        <f t="shared" si="44"/>
        <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2493</v>
      </c>
      <c r="AX186" s="116" t="s">
        <v>2494</v>
      </c>
      <c r="AY186" s="116" t="s">
        <v>2493</v>
      </c>
      <c r="AZ186" s="116" t="s">
        <v>2494</v>
      </c>
      <c r="BA186" s="116" t="str">
        <f t="shared" si="31"/>
        <v>R1C</v>
      </c>
    </row>
    <row r="187" spans="1:53" ht="14.4" x14ac:dyDescent="0.3">
      <c r="A187" s="58" t="str">
        <f t="shared" si="43"/>
        <v/>
      </c>
      <c r="B187" s="50">
        <f t="shared" si="42"/>
        <v>0</v>
      </c>
      <c r="C187" s="50"/>
      <c r="D187" s="59" t="str">
        <f t="shared" si="44"/>
        <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2416</v>
      </c>
      <c r="AX187" s="116" t="s">
        <v>2417</v>
      </c>
      <c r="AY187" s="116" t="s">
        <v>2416</v>
      </c>
      <c r="AZ187" s="116" t="s">
        <v>2417</v>
      </c>
      <c r="BA187" s="116" t="str">
        <f t="shared" si="31"/>
        <v>R1C</v>
      </c>
    </row>
    <row r="188" spans="1:53" ht="14.4" x14ac:dyDescent="0.3">
      <c r="A188" s="58" t="str">
        <f t="shared" si="43"/>
        <v/>
      </c>
      <c r="B188" s="50">
        <f t="shared" si="42"/>
        <v>0</v>
      </c>
      <c r="C188" s="50"/>
      <c r="D188" s="59" t="str">
        <f t="shared" si="44"/>
        <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2463</v>
      </c>
      <c r="AX188" s="116" t="s">
        <v>2464</v>
      </c>
      <c r="AY188" s="116" t="s">
        <v>2463</v>
      </c>
      <c r="AZ188" s="116" t="s">
        <v>2464</v>
      </c>
      <c r="BA188" s="116" t="str">
        <f t="shared" si="31"/>
        <v>R1C</v>
      </c>
    </row>
    <row r="189" spans="1:53" ht="14.4" x14ac:dyDescent="0.3">
      <c r="A189" s="58" t="str">
        <f t="shared" si="43"/>
        <v/>
      </c>
      <c r="B189" s="50">
        <f t="shared" si="42"/>
        <v>0</v>
      </c>
      <c r="C189" s="50"/>
      <c r="D189" s="59" t="str">
        <f t="shared" si="44"/>
        <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2507</v>
      </c>
      <c r="AX189" s="116" t="s">
        <v>2508</v>
      </c>
      <c r="AY189" s="116" t="s">
        <v>2507</v>
      </c>
      <c r="AZ189" s="116" t="s">
        <v>2508</v>
      </c>
      <c r="BA189" s="116" t="str">
        <f t="shared" si="31"/>
        <v>R1C</v>
      </c>
    </row>
    <row r="190" spans="1:53" ht="14.4" x14ac:dyDescent="0.3">
      <c r="A190" s="58" t="str">
        <f t="shared" si="43"/>
        <v/>
      </c>
      <c r="B190" s="50">
        <f t="shared" si="42"/>
        <v>0</v>
      </c>
      <c r="C190" s="50"/>
      <c r="D190" s="59" t="str">
        <f t="shared" si="44"/>
        <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2485</v>
      </c>
      <c r="AX190" s="116" t="s">
        <v>2486</v>
      </c>
      <c r="AY190" s="116" t="s">
        <v>2485</v>
      </c>
      <c r="AZ190" s="116" t="s">
        <v>2486</v>
      </c>
      <c r="BA190" s="116" t="str">
        <f t="shared" si="31"/>
        <v>R1C</v>
      </c>
    </row>
    <row r="191" spans="1:53" ht="14.4" x14ac:dyDescent="0.3">
      <c r="A191" s="58" t="str">
        <f t="shared" si="43"/>
        <v/>
      </c>
      <c r="B191" s="50">
        <f t="shared" si="42"/>
        <v>0</v>
      </c>
      <c r="C191" s="50"/>
      <c r="D191" s="59" t="str">
        <f t="shared" si="44"/>
        <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2475</v>
      </c>
      <c r="AX191" s="116" t="s">
        <v>2476</v>
      </c>
      <c r="AY191" s="116" t="s">
        <v>2475</v>
      </c>
      <c r="AZ191" s="116" t="s">
        <v>2476</v>
      </c>
      <c r="BA191" s="116" t="str">
        <f t="shared" si="31"/>
        <v>R1C</v>
      </c>
    </row>
    <row r="192" spans="1:53" ht="14.4" x14ac:dyDescent="0.3">
      <c r="A192" s="58" t="str">
        <f t="shared" si="43"/>
        <v/>
      </c>
      <c r="B192" s="50">
        <f t="shared" si="42"/>
        <v>0</v>
      </c>
      <c r="C192" s="50"/>
      <c r="D192" s="59" t="str">
        <f t="shared" si="44"/>
        <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2501</v>
      </c>
      <c r="AX192" s="116" t="s">
        <v>2502</v>
      </c>
      <c r="AY192" s="116" t="s">
        <v>2501</v>
      </c>
      <c r="AZ192" s="116" t="s">
        <v>2502</v>
      </c>
      <c r="BA192" s="116" t="str">
        <f t="shared" si="31"/>
        <v>R1C</v>
      </c>
    </row>
    <row r="193" spans="1:53" ht="14.4" x14ac:dyDescent="0.3">
      <c r="A193" s="58" t="str">
        <f t="shared" si="43"/>
        <v/>
      </c>
      <c r="B193" s="50">
        <f t="shared" si="42"/>
        <v>0</v>
      </c>
      <c r="C193" s="50"/>
      <c r="D193" s="59" t="str">
        <f t="shared" si="44"/>
        <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2471</v>
      </c>
      <c r="AX193" s="116" t="s">
        <v>2472</v>
      </c>
      <c r="AY193" s="116" t="s">
        <v>2471</v>
      </c>
      <c r="AZ193" s="116" t="s">
        <v>2472</v>
      </c>
      <c r="BA193" s="116" t="str">
        <f t="shared" si="31"/>
        <v>R1C</v>
      </c>
    </row>
    <row r="194" spans="1:53" ht="14.4" x14ac:dyDescent="0.3">
      <c r="A194" s="58" t="str">
        <f t="shared" si="43"/>
        <v/>
      </c>
      <c r="B194" s="50">
        <f t="shared" si="42"/>
        <v>0</v>
      </c>
      <c r="C194" s="50"/>
      <c r="D194" s="59" t="str">
        <f t="shared" si="44"/>
        <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2455</v>
      </c>
      <c r="AX194" s="116" t="s">
        <v>2456</v>
      </c>
      <c r="AY194" s="116" t="s">
        <v>2455</v>
      </c>
      <c r="AZ194" s="116" t="s">
        <v>2456</v>
      </c>
      <c r="BA194" s="116" t="str">
        <f t="shared" si="31"/>
        <v>R1C</v>
      </c>
    </row>
    <row r="195" spans="1:53" ht="14.4" x14ac:dyDescent="0.3">
      <c r="A195" s="58" t="str">
        <f t="shared" si="43"/>
        <v/>
      </c>
      <c r="B195" s="50">
        <f t="shared" si="42"/>
        <v>0</v>
      </c>
      <c r="C195" s="50"/>
      <c r="D195" s="59" t="str">
        <f t="shared" si="44"/>
        <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2418</v>
      </c>
      <c r="AX195" s="116" t="s">
        <v>2419</v>
      </c>
      <c r="AY195" s="116" t="s">
        <v>2418</v>
      </c>
      <c r="AZ195" s="116" t="s">
        <v>2419</v>
      </c>
      <c r="BA195" s="116" t="str">
        <f t="shared" si="31"/>
        <v>R1C</v>
      </c>
    </row>
    <row r="196" spans="1:53" ht="14.4" x14ac:dyDescent="0.3">
      <c r="A196" s="58" t="str">
        <f t="shared" si="43"/>
        <v/>
      </c>
      <c r="B196" s="50">
        <f t="shared" si="42"/>
        <v>0</v>
      </c>
      <c r="C196" s="50"/>
      <c r="D196" s="59" t="str">
        <f t="shared" si="44"/>
        <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2495</v>
      </c>
      <c r="AX196" s="116" t="s">
        <v>2496</v>
      </c>
      <c r="AY196" s="116" t="s">
        <v>2495</v>
      </c>
      <c r="AZ196" s="116" t="s">
        <v>2496</v>
      </c>
      <c r="BA196" s="116" t="str">
        <f t="shared" si="31"/>
        <v>R1C</v>
      </c>
    </row>
    <row r="197" spans="1:53" ht="14.4" x14ac:dyDescent="0.3">
      <c r="A197" s="58" t="str">
        <f t="shared" si="43"/>
        <v/>
      </c>
      <c r="B197" s="50">
        <f t="shared" si="42"/>
        <v>0</v>
      </c>
      <c r="C197" s="50"/>
      <c r="D197" s="59" t="str">
        <f t="shared" si="44"/>
        <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2497</v>
      </c>
      <c r="AX197" s="116" t="s">
        <v>2498</v>
      </c>
      <c r="AY197" s="116" t="s">
        <v>2497</v>
      </c>
      <c r="AZ197" s="116" t="s">
        <v>2498</v>
      </c>
      <c r="BA197" s="116" t="str">
        <f t="shared" si="31"/>
        <v>R1C</v>
      </c>
    </row>
    <row r="198" spans="1:53" ht="14.4" x14ac:dyDescent="0.3">
      <c r="A198" s="58" t="str">
        <f t="shared" si="43"/>
        <v/>
      </c>
      <c r="B198" s="50">
        <f t="shared" si="42"/>
        <v>0</v>
      </c>
      <c r="C198" s="50"/>
      <c r="D198" s="59" t="str">
        <f t="shared" si="44"/>
        <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2503</v>
      </c>
      <c r="AX198" s="116" t="s">
        <v>2504</v>
      </c>
      <c r="AY198" s="116" t="s">
        <v>2503</v>
      </c>
      <c r="AZ198" s="116" t="s">
        <v>2504</v>
      </c>
      <c r="BA198" s="116" t="str">
        <f t="shared" si="31"/>
        <v>R1C</v>
      </c>
    </row>
    <row r="199" spans="1:53" ht="14.4" x14ac:dyDescent="0.3">
      <c r="A199" s="58" t="str">
        <f t="shared" si="43"/>
        <v/>
      </c>
      <c r="B199" s="50">
        <f t="shared" si="42"/>
        <v>0</v>
      </c>
      <c r="C199" s="50"/>
      <c r="D199" s="59" t="str">
        <f t="shared" si="44"/>
        <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2410</v>
      </c>
      <c r="AX199" s="116" t="s">
        <v>2411</v>
      </c>
      <c r="AY199" s="116" t="s">
        <v>2410</v>
      </c>
      <c r="AZ199" s="116" t="s">
        <v>2411</v>
      </c>
      <c r="BA199" s="116" t="str">
        <f t="shared" si="31"/>
        <v>R1C</v>
      </c>
    </row>
    <row r="200" spans="1:53" ht="14.4" x14ac:dyDescent="0.3">
      <c r="A200" s="58" t="str">
        <f t="shared" si="43"/>
        <v/>
      </c>
      <c r="B200" s="50">
        <f t="shared" si="42"/>
        <v>0</v>
      </c>
      <c r="C200" s="50"/>
      <c r="D200" s="59" t="str">
        <f t="shared" si="44"/>
        <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2461</v>
      </c>
      <c r="AX200" s="116" t="s">
        <v>2462</v>
      </c>
      <c r="AY200" s="116" t="s">
        <v>2461</v>
      </c>
      <c r="AZ200" s="116" t="s">
        <v>2462</v>
      </c>
      <c r="BA200" s="116" t="str">
        <f t="shared" si="31"/>
        <v>R1C</v>
      </c>
    </row>
    <row r="201" spans="1:53" ht="14.4" x14ac:dyDescent="0.3">
      <c r="A201" s="58" t="str">
        <f t="shared" si="43"/>
        <v/>
      </c>
      <c r="B201" s="50">
        <f t="shared" si="42"/>
        <v>0</v>
      </c>
      <c r="C201" s="50"/>
      <c r="D201" s="59" t="str">
        <f t="shared" si="44"/>
        <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2499</v>
      </c>
      <c r="AX201" s="116" t="s">
        <v>2500</v>
      </c>
      <c r="AY201" s="116" t="s">
        <v>2499</v>
      </c>
      <c r="AZ201" s="116" t="s">
        <v>2500</v>
      </c>
      <c r="BA201" s="116" t="str">
        <f t="shared" si="31"/>
        <v>R1C</v>
      </c>
    </row>
    <row r="202" spans="1:53" ht="14.4" x14ac:dyDescent="0.3">
      <c r="A202" s="58" t="str">
        <f t="shared" si="43"/>
        <v/>
      </c>
      <c r="B202" s="50">
        <f t="shared" si="42"/>
        <v>0</v>
      </c>
      <c r="C202" s="50"/>
      <c r="D202" s="59" t="str">
        <f t="shared" si="44"/>
        <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2511</v>
      </c>
      <c r="AX202" s="116" t="s">
        <v>2512</v>
      </c>
      <c r="AY202" s="116" t="s">
        <v>2511</v>
      </c>
      <c r="AZ202" s="116" t="s">
        <v>2512</v>
      </c>
      <c r="BA202" s="116" t="str">
        <f t="shared" si="31"/>
        <v>R1C</v>
      </c>
    </row>
    <row r="203" spans="1:53" ht="14.4" x14ac:dyDescent="0.3">
      <c r="A203" s="58" t="str">
        <f t="shared" si="43"/>
        <v/>
      </c>
      <c r="B203" s="50">
        <f t="shared" si="42"/>
        <v>0</v>
      </c>
      <c r="C203" s="50"/>
      <c r="D203" s="59" t="str">
        <f t="shared" si="44"/>
        <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2513</v>
      </c>
      <c r="AX203" s="116" t="s">
        <v>2514</v>
      </c>
      <c r="AY203" s="116" t="s">
        <v>2513</v>
      </c>
      <c r="AZ203" s="116" t="s">
        <v>2514</v>
      </c>
      <c r="BA203" s="116" t="str">
        <f t="shared" si="31"/>
        <v>R1C</v>
      </c>
    </row>
    <row r="204" spans="1:53" ht="14.4" x14ac:dyDescent="0.3">
      <c r="A204" s="58" t="str">
        <f t="shared" si="43"/>
        <v/>
      </c>
      <c r="B204" s="50">
        <f t="shared" si="42"/>
        <v>0</v>
      </c>
      <c r="C204" s="50"/>
      <c r="D204" s="59" t="str">
        <f t="shared" si="44"/>
        <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2515</v>
      </c>
      <c r="AX204" s="116" t="s">
        <v>2516</v>
      </c>
      <c r="AY204" s="116" t="s">
        <v>2515</v>
      </c>
      <c r="AZ204" s="116" t="s">
        <v>2516</v>
      </c>
      <c r="BA204" s="116" t="str">
        <f t="shared" ref="BA204:BA267" si="46">LEFT(AY204,3)</f>
        <v>R1C</v>
      </c>
    </row>
    <row r="205" spans="1:53" ht="14.4" x14ac:dyDescent="0.3">
      <c r="A205" s="58" t="str">
        <f t="shared" si="43"/>
        <v/>
      </c>
      <c r="B205" s="50">
        <f t="shared" si="42"/>
        <v>0</v>
      </c>
      <c r="C205" s="50"/>
      <c r="D205" s="59" t="str">
        <f t="shared" si="44"/>
        <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2427</v>
      </c>
      <c r="AX205" s="116" t="s">
        <v>2428</v>
      </c>
      <c r="AY205" s="116" t="s">
        <v>2427</v>
      </c>
      <c r="AZ205" s="116" t="s">
        <v>2428</v>
      </c>
      <c r="BA205" s="116" t="str">
        <f t="shared" si="46"/>
        <v>R1C</v>
      </c>
    </row>
    <row r="206" spans="1:53" ht="14.4" x14ac:dyDescent="0.3">
      <c r="A206" s="58" t="str">
        <f t="shared" si="43"/>
        <v/>
      </c>
      <c r="B206" s="50">
        <f t="shared" si="42"/>
        <v>0</v>
      </c>
      <c r="C206" s="50"/>
      <c r="D206" s="59" t="str">
        <f t="shared" ref="D206:D213" si="47">IF(ISNA(VLOOKUP($E$5&amp;E206,$AV:$AW,2,FALSE)),"",VLOOKUP($E$5&amp;E206,$AV:$AW,2,FALSE))</f>
        <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2483</v>
      </c>
      <c r="AX206" s="116" t="s">
        <v>2484</v>
      </c>
      <c r="AY206" s="116" t="s">
        <v>2483</v>
      </c>
      <c r="AZ206" s="116" t="s">
        <v>2484</v>
      </c>
      <c r="BA206" s="116" t="str">
        <f t="shared" si="46"/>
        <v>R1C</v>
      </c>
    </row>
    <row r="207" spans="1:53" ht="14.4" x14ac:dyDescent="0.3">
      <c r="A207" s="58" t="str">
        <f t="shared" si="43"/>
        <v/>
      </c>
      <c r="B207" s="50">
        <f t="shared" si="42"/>
        <v>0</v>
      </c>
      <c r="C207" s="50"/>
      <c r="D207" s="59" t="str">
        <f t="shared" si="47"/>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2435</v>
      </c>
      <c r="AX207" s="116" t="s">
        <v>2436</v>
      </c>
      <c r="AY207" s="116" t="s">
        <v>2435</v>
      </c>
      <c r="AZ207" s="116" t="s">
        <v>2436</v>
      </c>
      <c r="BA207" s="116" t="str">
        <f t="shared" si="46"/>
        <v>R1C</v>
      </c>
    </row>
    <row r="208" spans="1:53" ht="14.4" x14ac:dyDescent="0.3">
      <c r="A208" s="58" t="str">
        <f t="shared" si="43"/>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2431</v>
      </c>
      <c r="AX208" s="116" t="s">
        <v>2432</v>
      </c>
      <c r="AY208" s="116" t="s">
        <v>2431</v>
      </c>
      <c r="AZ208" s="116" t="s">
        <v>2432</v>
      </c>
      <c r="BA208" s="116" t="str">
        <f t="shared" si="46"/>
        <v>R1C</v>
      </c>
    </row>
    <row r="209" spans="1:53" ht="14.4" x14ac:dyDescent="0.3">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2509</v>
      </c>
      <c r="AX209" s="116" t="s">
        <v>2510</v>
      </c>
      <c r="AY209" s="116" t="s">
        <v>2509</v>
      </c>
      <c r="AZ209" s="116" t="s">
        <v>2510</v>
      </c>
      <c r="BA209" s="116" t="str">
        <f t="shared" si="46"/>
        <v>R1C</v>
      </c>
    </row>
    <row r="210" spans="1:53" ht="14.4" x14ac:dyDescent="0.3">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2439</v>
      </c>
      <c r="AX210" s="116" t="s">
        <v>2440</v>
      </c>
      <c r="AY210" s="116" t="s">
        <v>2439</v>
      </c>
      <c r="AZ210" s="116" t="s">
        <v>2440</v>
      </c>
      <c r="BA210" s="116" t="str">
        <f t="shared" si="46"/>
        <v>R1C</v>
      </c>
    </row>
    <row r="211" spans="1:53" ht="14.4" x14ac:dyDescent="0.3">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2525</v>
      </c>
      <c r="AX211" s="116" t="s">
        <v>2526</v>
      </c>
      <c r="AY211" s="116" t="s">
        <v>2525</v>
      </c>
      <c r="AZ211" s="116" t="s">
        <v>2526</v>
      </c>
      <c r="BA211" s="116" t="str">
        <f t="shared" si="46"/>
        <v>R1C</v>
      </c>
    </row>
    <row r="212" spans="1:53" ht="14.4" x14ac:dyDescent="0.3">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2447</v>
      </c>
      <c r="AX212" s="116" t="s">
        <v>2448</v>
      </c>
      <c r="AY212" s="116" t="s">
        <v>2447</v>
      </c>
      <c r="AZ212" s="116" t="s">
        <v>2448</v>
      </c>
      <c r="BA212" s="116" t="str">
        <f t="shared" si="46"/>
        <v>R1C</v>
      </c>
    </row>
    <row r="213" spans="1:53" ht="14.4" x14ac:dyDescent="0.3">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2433</v>
      </c>
      <c r="AX213" s="116" t="s">
        <v>2434</v>
      </c>
      <c r="AY213" s="116" t="s">
        <v>2433</v>
      </c>
      <c r="AZ213" s="116" t="s">
        <v>2434</v>
      </c>
      <c r="BA213" s="116" t="str">
        <f t="shared" si="46"/>
        <v>R1C</v>
      </c>
    </row>
    <row r="214" spans="1:53" ht="13.5" customHeight="1" x14ac:dyDescent="0.3">
      <c r="B214" s="37"/>
      <c r="C214" s="37"/>
      <c r="D214" s="69"/>
      <c r="E214" s="76"/>
      <c r="F214" s="70" t="s">
        <v>701</v>
      </c>
      <c r="G214" s="77"/>
      <c r="H214" s="77"/>
      <c r="I214" s="79">
        <f t="shared" ref="I214:O214" si="58">SUM(I14:I213)</f>
        <v>23094</v>
      </c>
      <c r="J214" s="79">
        <f t="shared" si="58"/>
        <v>17157.46</v>
      </c>
      <c r="K214" s="79">
        <f t="shared" si="58"/>
        <v>19225.5</v>
      </c>
      <c r="L214" s="79">
        <f t="shared" si="58"/>
        <v>19293.29</v>
      </c>
      <c r="M214" s="79">
        <f t="shared" si="58"/>
        <v>9162.7099999999991</v>
      </c>
      <c r="N214" s="79">
        <f t="shared" si="58"/>
        <v>6257.8</v>
      </c>
      <c r="O214" s="79">
        <f t="shared" si="58"/>
        <v>7969.48</v>
      </c>
      <c r="P214" s="79">
        <f>SUM(P14:P213)</f>
        <v>12312.849999999999</v>
      </c>
      <c r="Q214" s="71"/>
      <c r="R214" s="66"/>
      <c r="S214" s="71"/>
      <c r="T214" s="66"/>
      <c r="U214" s="80">
        <f>SUM(U14:U213)</f>
        <v>6591</v>
      </c>
      <c r="V214" s="68"/>
      <c r="W214" s="68"/>
      <c r="X214" s="68"/>
      <c r="Y214" s="37"/>
      <c r="Z214" s="37"/>
      <c r="AA214" s="37"/>
      <c r="AB214" s="107"/>
      <c r="AC214" s="37"/>
      <c r="AD214" s="37"/>
      <c r="AE214" s="37"/>
      <c r="AF214" s="37"/>
      <c r="AG214" s="37"/>
      <c r="AH214" s="37"/>
      <c r="AI214" s="37"/>
      <c r="AJ214" s="37"/>
      <c r="AK214" s="49">
        <f>COUNTIF(AK14:AK213,"No Site Selected")</f>
        <v>0</v>
      </c>
      <c r="AL214" s="49">
        <f>COUNTIF(AL14:AL213,"No Ward Name")</f>
        <v>0</v>
      </c>
      <c r="AV214" s="115" t="str">
        <f t="shared" si="45"/>
        <v>R1CSPINNAKER WARD</v>
      </c>
      <c r="AW214" s="116" t="s">
        <v>2477</v>
      </c>
      <c r="AX214" s="116" t="s">
        <v>2478</v>
      </c>
      <c r="AY214" s="116" t="s">
        <v>2477</v>
      </c>
      <c r="AZ214" s="116" t="s">
        <v>2478</v>
      </c>
      <c r="BA214" s="116" t="str">
        <f t="shared" si="46"/>
        <v>R1C</v>
      </c>
    </row>
    <row r="215" spans="1:53" ht="15.75" hidden="1" customHeight="1" x14ac:dyDescent="0.3">
      <c r="A215" s="37" t="str">
        <f t="shared" ref="A215:A246" si="59">VLOOKUP($D14,$AW:$AW,1,0)</f>
        <v>RXMT4</v>
      </c>
      <c r="B215" s="37" t="str">
        <f t="shared" ref="B215:B246" si="60">VLOOKUP($E14,$AX:$AX,1,0)</f>
        <v>ADULT MENTAL HEALTH</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7"/>
      <c r="AC215" s="37"/>
      <c r="AD215" s="37"/>
      <c r="AE215" s="37"/>
      <c r="AF215" s="37"/>
      <c r="AG215" s="37"/>
      <c r="AH215" s="37"/>
      <c r="AI215" s="37"/>
      <c r="AJ215" s="37"/>
      <c r="AK215" s="37"/>
      <c r="AV215" s="115" t="str">
        <f t="shared" si="45"/>
        <v>R1CST JAMES' HOSPITAL</v>
      </c>
      <c r="AW215" s="116" t="s">
        <v>2487</v>
      </c>
      <c r="AX215" s="116" t="s">
        <v>2488</v>
      </c>
      <c r="AY215" s="116" t="s">
        <v>2487</v>
      </c>
      <c r="AZ215" s="116" t="s">
        <v>2488</v>
      </c>
      <c r="BA215" s="116" t="str">
        <f t="shared" si="46"/>
        <v>R1C</v>
      </c>
    </row>
    <row r="216" spans="1:53" hidden="1" x14ac:dyDescent="0.3">
      <c r="A216" s="37" t="str">
        <f t="shared" si="59"/>
        <v>RXMT4</v>
      </c>
      <c r="B216" s="37" t="str">
        <f t="shared" si="60"/>
        <v>ADULT MENTAL HEALTH</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0</v>
      </c>
      <c r="S216" s="51">
        <f t="shared" si="63"/>
        <v>1</v>
      </c>
      <c r="T216" s="51">
        <f t="shared" si="63"/>
        <v>1</v>
      </c>
      <c r="U216" s="51">
        <f t="shared" ref="U216:U279" si="71">IF(AND(SUM(J15,L15,N15,P15)&gt;0,U15=0),1,0)</f>
        <v>0</v>
      </c>
      <c r="V216" s="51"/>
      <c r="W216" s="51"/>
      <c r="X216" s="51"/>
      <c r="Y216" s="37">
        <f t="shared" ref="Y216:Y279" si="72">SUM(H216:T216)</f>
        <v>2</v>
      </c>
      <c r="AC216" s="36">
        <f t="shared" ref="AC216:AC247" si="73">IF(Q14="",0, IF(Q14="-",0,IF(Q14&gt;100%,1,0)))</f>
        <v>0</v>
      </c>
      <c r="AE216" s="36">
        <f t="shared" ref="AE216:AG216" si="74">IF(R14="",0, IF(R14="-",0,IF(R14&gt;100%,1,0)))</f>
        <v>1</v>
      </c>
      <c r="AF216" s="36">
        <f t="shared" si="74"/>
        <v>0</v>
      </c>
      <c r="AG216" s="36">
        <f t="shared" si="74"/>
        <v>0</v>
      </c>
      <c r="AI216" s="37"/>
      <c r="AJ216" s="37"/>
      <c r="AK216" t="str">
        <f>CONCATENATE(D14,E14,F14)</f>
        <v>RXMT4ADULT MENTAL HEALTHAudrey House Residential Rehabilitation</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5" t="str">
        <f t="shared" si="45"/>
        <v>R1CST MARY'S HEALTH CAMPUS</v>
      </c>
      <c r="AW216" s="116" t="s">
        <v>2481</v>
      </c>
      <c r="AX216" s="116" t="s">
        <v>2482</v>
      </c>
      <c r="AY216" s="116" t="s">
        <v>2481</v>
      </c>
      <c r="AZ216" s="116" t="s">
        <v>2482</v>
      </c>
      <c r="BA216" s="116" t="str">
        <f t="shared" si="46"/>
        <v>R1C</v>
      </c>
    </row>
    <row r="217" spans="1:53" hidden="1" x14ac:dyDescent="0.3">
      <c r="A217" s="37" t="str">
        <f t="shared" si="59"/>
        <v>RXMT4</v>
      </c>
      <c r="B217" s="37" t="str">
        <f t="shared" si="60"/>
        <v>ADULT MENTAL HEALTH</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1</v>
      </c>
      <c r="S217" s="51">
        <f t="shared" si="63"/>
        <v>0</v>
      </c>
      <c r="T217" s="51">
        <f t="shared" si="63"/>
        <v>1</v>
      </c>
      <c r="U217" s="51">
        <f t="shared" si="71"/>
        <v>0</v>
      </c>
      <c r="V217" s="51"/>
      <c r="W217" s="51"/>
      <c r="X217" s="51"/>
      <c r="Y217" s="37">
        <f t="shared" si="72"/>
        <v>2</v>
      </c>
      <c r="AC217" s="36">
        <f t="shared" si="73"/>
        <v>0</v>
      </c>
      <c r="AE217" s="36">
        <f t="shared" ref="AE217:AE226" si="78">IF(R15="",0, IF(R15="-",0,IF(R15&gt;100%,1,0)))</f>
        <v>0</v>
      </c>
      <c r="AF217" s="36">
        <f t="shared" ref="AF217:AF226" si="79">IF(S15="",0, IF(S15="-",0,IF(S15&gt;100%,1,0)))</f>
        <v>1</v>
      </c>
      <c r="AG217" s="36">
        <f t="shared" ref="AG217:AG226" si="80">IF(T15="",0, IF(T15="-",0,IF(T15&gt;100%,1,0)))</f>
        <v>1</v>
      </c>
      <c r="AH217" s="37"/>
      <c r="AI217" s="37"/>
      <c r="AJ217" s="37"/>
      <c r="AK217" t="str">
        <f>CONCATENATE(D15,E15,F15)</f>
        <v>RXMT4ADULT MENTAL HEALTHPerinatal Psychiatry Inpatient</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5" t="str">
        <f t="shared" si="45"/>
        <v>R1CSTONEHAM MUSCULOSKELETAL</v>
      </c>
      <c r="AW217" s="116" t="s">
        <v>2457</v>
      </c>
      <c r="AX217" s="116" t="s">
        <v>2458</v>
      </c>
      <c r="AY217" s="116" t="s">
        <v>2457</v>
      </c>
      <c r="AZ217" s="116" t="s">
        <v>2458</v>
      </c>
      <c r="BA217" s="116" t="str">
        <f t="shared" si="46"/>
        <v>R1C</v>
      </c>
    </row>
    <row r="218" spans="1:53" hidden="1" x14ac:dyDescent="0.3">
      <c r="A218" s="37" t="str">
        <f t="shared" si="59"/>
        <v>RXM54</v>
      </c>
      <c r="B218" s="37" t="str">
        <f t="shared" si="60"/>
        <v>RADBOURNE UNIT</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0</v>
      </c>
      <c r="R218" s="51">
        <f t="shared" si="63"/>
        <v>1</v>
      </c>
      <c r="S218" s="51">
        <f t="shared" si="63"/>
        <v>0</v>
      </c>
      <c r="T218" s="51">
        <f t="shared" si="63"/>
        <v>1</v>
      </c>
      <c r="U218" s="51">
        <f t="shared" si="71"/>
        <v>0</v>
      </c>
      <c r="V218" s="51"/>
      <c r="W218" s="51"/>
      <c r="X218" s="51"/>
      <c r="Y218" s="37">
        <f t="shared" si="72"/>
        <v>2</v>
      </c>
      <c r="AC218" s="36">
        <f t="shared" si="73"/>
        <v>0</v>
      </c>
      <c r="AE218" s="36">
        <f t="shared" si="78"/>
        <v>1</v>
      </c>
      <c r="AF218" s="36">
        <f t="shared" si="79"/>
        <v>0</v>
      </c>
      <c r="AG218" s="36">
        <f t="shared" si="80"/>
        <v>1</v>
      </c>
      <c r="AH218" s="37"/>
      <c r="AI218" s="37"/>
      <c r="AJ218" s="37"/>
      <c r="AK218" t="str">
        <f>CONCATENATE(D16,E16,F16)</f>
        <v>RXMT4ADULT MENTAL HEALTHCTC Residential Rehabilitation</v>
      </c>
      <c r="AL218" t="b">
        <f t="shared" si="75"/>
        <v>0</v>
      </c>
      <c r="AM218" s="37">
        <f t="shared" si="81"/>
        <v>0</v>
      </c>
      <c r="AN218" s="37" t="str">
        <f t="shared" si="76"/>
        <v>Complete</v>
      </c>
      <c r="AO218" s="37">
        <f t="shared" si="82"/>
        <v>0</v>
      </c>
      <c r="AP218" s="36">
        <f t="shared" si="77"/>
        <v>0</v>
      </c>
      <c r="AV218" s="115" t="str">
        <f t="shared" si="45"/>
        <v>R1CTHE ORIGINAL PLACE</v>
      </c>
      <c r="AW218" s="116" t="s">
        <v>2465</v>
      </c>
      <c r="AX218" s="116" t="s">
        <v>2466</v>
      </c>
      <c r="AY218" s="116" t="s">
        <v>2465</v>
      </c>
      <c r="AZ218" s="116" t="s">
        <v>2466</v>
      </c>
      <c r="BA218" s="116" t="str">
        <f t="shared" si="46"/>
        <v>R1C</v>
      </c>
    </row>
    <row r="219" spans="1:53" ht="14.25" hidden="1" customHeight="1" x14ac:dyDescent="0.3">
      <c r="A219" s="37" t="str">
        <f t="shared" si="59"/>
        <v>RXM70</v>
      </c>
      <c r="B219" s="37" t="str">
        <f t="shared" si="60"/>
        <v>MORTON WARD, HARTINGTON UNIT</v>
      </c>
      <c r="C219" s="37"/>
      <c r="D219" s="37">
        <f t="shared" ref="D219:D246" si="83">IF(D18="",0,IF(ISERROR(VLOOKUP(D18,$AW$3:$AW$249,1,0)),0,IF(VLOOKUP(D18,$AW$3:$BA$249,5,0)=$B$8,0,1)))</f>
        <v>0</v>
      </c>
      <c r="E219" s="51">
        <f t="shared" si="64"/>
        <v>0</v>
      </c>
      <c r="F219" s="37">
        <f t="shared" si="65"/>
        <v>0</v>
      </c>
      <c r="G219" s="51">
        <f t="shared" si="66"/>
        <v>0</v>
      </c>
      <c r="H219" s="51">
        <f t="shared" si="67"/>
        <v>0</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0</v>
      </c>
      <c r="R219" s="51">
        <f t="shared" si="63"/>
        <v>1</v>
      </c>
      <c r="S219" s="51">
        <f t="shared" si="63"/>
        <v>0</v>
      </c>
      <c r="T219" s="51">
        <f t="shared" si="63"/>
        <v>1</v>
      </c>
      <c r="U219" s="51">
        <f t="shared" si="71"/>
        <v>0</v>
      </c>
      <c r="V219" s="51"/>
      <c r="W219" s="51"/>
      <c r="X219" s="51"/>
      <c r="Y219" s="37">
        <f t="shared" si="72"/>
        <v>2</v>
      </c>
      <c r="AC219" s="36">
        <f t="shared" si="73"/>
        <v>0</v>
      </c>
      <c r="AE219" s="36">
        <f t="shared" si="78"/>
        <v>1</v>
      </c>
      <c r="AF219" s="36">
        <f t="shared" si="79"/>
        <v>0</v>
      </c>
      <c r="AG219" s="36">
        <f t="shared" si="80"/>
        <v>1</v>
      </c>
      <c r="AH219" s="37"/>
      <c r="AI219" s="37"/>
      <c r="AJ219" s="37"/>
      <c r="AK219" t="str">
        <f>CONCATENATE(D17,E17,F17)</f>
        <v>RXM54RADBOURNE UNITEnhanced Care Ward</v>
      </c>
      <c r="AL219" t="b">
        <f t="shared" si="75"/>
        <v>0</v>
      </c>
      <c r="AM219" s="37">
        <f t="shared" si="81"/>
        <v>0</v>
      </c>
      <c r="AN219" s="37" t="str">
        <f t="shared" si="76"/>
        <v>Complete</v>
      </c>
      <c r="AO219" s="37">
        <f t="shared" si="82"/>
        <v>0</v>
      </c>
      <c r="AP219" s="36">
        <f>IF(G17="",0,IF(G17=H17,1,0))</f>
        <v>0</v>
      </c>
      <c r="AV219" s="115" t="str">
        <f t="shared" si="45"/>
        <v>R1CTHE POTTERIES</v>
      </c>
      <c r="AW219" s="116" t="s">
        <v>2519</v>
      </c>
      <c r="AX219" s="116" t="s">
        <v>2520</v>
      </c>
      <c r="AY219" s="116" t="s">
        <v>2519</v>
      </c>
      <c r="AZ219" s="116" t="s">
        <v>2520</v>
      </c>
      <c r="BA219" s="116" t="str">
        <f t="shared" si="46"/>
        <v>R1C</v>
      </c>
    </row>
    <row r="220" spans="1:53" hidden="1" x14ac:dyDescent="0.3">
      <c r="A220" s="37" t="str">
        <f t="shared" si="59"/>
        <v>RXM71</v>
      </c>
      <c r="B220" s="37" t="str">
        <f t="shared" si="60"/>
        <v>PLEASLEY WARD, HARTINGTON UNIT</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0</v>
      </c>
      <c r="S220" s="51">
        <f t="shared" si="63"/>
        <v>0</v>
      </c>
      <c r="T220" s="51">
        <f t="shared" si="63"/>
        <v>1</v>
      </c>
      <c r="U220" s="51">
        <f t="shared" si="71"/>
        <v>0</v>
      </c>
      <c r="V220" s="51"/>
      <c r="W220" s="51"/>
      <c r="X220" s="51"/>
      <c r="Y220" s="37">
        <f t="shared" si="72"/>
        <v>1</v>
      </c>
      <c r="AC220" s="36">
        <f t="shared" si="73"/>
        <v>0</v>
      </c>
      <c r="AE220" s="36">
        <f t="shared" si="78"/>
        <v>1</v>
      </c>
      <c r="AF220" s="36">
        <f t="shared" si="79"/>
        <v>0</v>
      </c>
      <c r="AG220" s="36">
        <f t="shared" si="80"/>
        <v>1</v>
      </c>
      <c r="AH220" s="37"/>
      <c r="AI220" s="37"/>
      <c r="AJ220" s="37"/>
      <c r="AK220" t="str">
        <f t="shared" ref="AK220:AK280" si="85">CONCATENATE(D18,E18,F18)</f>
        <v>RXM70MORTON WARD, HARTINGTON UNITHartington Unit Morton Ward Adult</v>
      </c>
      <c r="AL220" t="b">
        <f t="shared" si="75"/>
        <v>0</v>
      </c>
      <c r="AM220" s="37">
        <f t="shared" si="81"/>
        <v>0</v>
      </c>
      <c r="AN220" s="37" t="str">
        <f t="shared" si="76"/>
        <v>Complete</v>
      </c>
      <c r="AO220" s="37">
        <f t="shared" si="82"/>
        <v>0</v>
      </c>
      <c r="AP220" s="36">
        <f t="shared" si="77"/>
        <v>0</v>
      </c>
      <c r="AV220" s="115" t="str">
        <f t="shared" si="45"/>
        <v>R1CTHE ROYAL SOUTH HANTS HOSPITAL</v>
      </c>
      <c r="AW220" s="116" t="s">
        <v>2429</v>
      </c>
      <c r="AX220" s="116" t="s">
        <v>2430</v>
      </c>
      <c r="AY220" s="116" t="s">
        <v>2429</v>
      </c>
      <c r="AZ220" s="116" t="s">
        <v>2430</v>
      </c>
      <c r="BA220" s="116" t="str">
        <f t="shared" si="46"/>
        <v>R1C</v>
      </c>
    </row>
    <row r="221" spans="1:53" hidden="1" x14ac:dyDescent="0.3">
      <c r="A221" s="37" t="str">
        <f t="shared" si="59"/>
        <v>RXM76</v>
      </c>
      <c r="B221" s="37" t="str">
        <f t="shared" si="60"/>
        <v>TANSLEY WARD</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1</v>
      </c>
      <c r="S221" s="51">
        <f t="shared" si="63"/>
        <v>0</v>
      </c>
      <c r="T221" s="51">
        <f t="shared" si="63"/>
        <v>1</v>
      </c>
      <c r="U221" s="51">
        <f t="shared" si="71"/>
        <v>0</v>
      </c>
      <c r="V221" s="51"/>
      <c r="W221" s="51"/>
      <c r="X221" s="51"/>
      <c r="Y221" s="37">
        <f t="shared" si="72"/>
        <v>2</v>
      </c>
      <c r="AC221" s="36">
        <f t="shared" si="73"/>
        <v>0</v>
      </c>
      <c r="AE221" s="36">
        <f t="shared" si="78"/>
        <v>0</v>
      </c>
      <c r="AF221" s="36">
        <f t="shared" si="79"/>
        <v>0</v>
      </c>
      <c r="AG221" s="36">
        <f t="shared" si="80"/>
        <v>1</v>
      </c>
      <c r="AH221" s="37"/>
      <c r="AI221" s="37"/>
      <c r="AJ221" s="37"/>
      <c r="AK221" t="str">
        <f t="shared" si="85"/>
        <v>RXM71PLEASLEY WARD, HARTINGTON UNITHartington Unit Pleasley Ward Adult</v>
      </c>
      <c r="AL221" t="b">
        <f t="shared" si="75"/>
        <v>0</v>
      </c>
      <c r="AM221" s="37">
        <f t="shared" si="81"/>
        <v>0</v>
      </c>
      <c r="AN221" s="37" t="str">
        <f t="shared" si="76"/>
        <v>Complete</v>
      </c>
      <c r="AO221" s="37">
        <f t="shared" si="82"/>
        <v>0</v>
      </c>
      <c r="AP221" s="36">
        <f t="shared" si="77"/>
        <v>0</v>
      </c>
      <c r="AV221" s="115" t="str">
        <f t="shared" si="45"/>
        <v>R1CVICTORY UNIT</v>
      </c>
      <c r="AW221" s="116" t="s">
        <v>2479</v>
      </c>
      <c r="AX221" s="116" t="s">
        <v>2480</v>
      </c>
      <c r="AY221" s="116" t="s">
        <v>2479</v>
      </c>
      <c r="AZ221" s="116" t="s">
        <v>2480</v>
      </c>
      <c r="BA221" s="116" t="str">
        <f t="shared" si="46"/>
        <v>R1C</v>
      </c>
    </row>
    <row r="222" spans="1:53" hidden="1" x14ac:dyDescent="0.3">
      <c r="A222" s="37" t="str">
        <f t="shared" si="59"/>
        <v>RXM30</v>
      </c>
      <c r="B222" s="37" t="str">
        <f t="shared" si="60"/>
        <v>KEDLESTON UNIT</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1</v>
      </c>
      <c r="T222" s="51">
        <f t="shared" si="63"/>
        <v>1</v>
      </c>
      <c r="U222" s="51">
        <f t="shared" si="71"/>
        <v>0</v>
      </c>
      <c r="V222" s="51"/>
      <c r="W222" s="51"/>
      <c r="X222" s="51"/>
      <c r="Y222" s="37">
        <f t="shared" si="72"/>
        <v>2</v>
      </c>
      <c r="AC222" s="36">
        <f t="shared" si="73"/>
        <v>0</v>
      </c>
      <c r="AE222" s="36">
        <f t="shared" si="78"/>
        <v>1</v>
      </c>
      <c r="AF222" s="36">
        <f t="shared" si="79"/>
        <v>0</v>
      </c>
      <c r="AG222" s="36">
        <f t="shared" si="80"/>
        <v>1</v>
      </c>
      <c r="AH222" s="37"/>
      <c r="AI222" s="37"/>
      <c r="AJ222" s="37"/>
      <c r="AK222" t="str">
        <f t="shared" si="85"/>
        <v>RXM76TANSLEY WARDHartington Unit Tansley Ward Adult</v>
      </c>
      <c r="AL222" t="b">
        <f t="shared" si="75"/>
        <v>0</v>
      </c>
      <c r="AM222" s="37">
        <f t="shared" si="81"/>
        <v>0</v>
      </c>
      <c r="AN222" s="37" t="str">
        <f t="shared" si="76"/>
        <v>Complete</v>
      </c>
      <c r="AO222" s="37">
        <f t="shared" si="82"/>
        <v>0</v>
      </c>
      <c r="AP222" s="36">
        <f t="shared" si="77"/>
        <v>0</v>
      </c>
      <c r="AV222" s="115" t="str">
        <f t="shared" si="45"/>
        <v>R1CWESTERN COMMUNITY HOSPITAL</v>
      </c>
      <c r="AW222" s="116" t="s">
        <v>2412</v>
      </c>
      <c r="AX222" s="116" t="s">
        <v>2413</v>
      </c>
      <c r="AY222" s="116" t="s">
        <v>2412</v>
      </c>
      <c r="AZ222" s="116" t="s">
        <v>2413</v>
      </c>
      <c r="BA222" s="116" t="str">
        <f t="shared" si="46"/>
        <v>R1C</v>
      </c>
    </row>
    <row r="223" spans="1:53" hidden="1" x14ac:dyDescent="0.3">
      <c r="A223" s="37" t="str">
        <f t="shared" si="59"/>
        <v>RXMT4</v>
      </c>
      <c r="B223" s="37" t="str">
        <f t="shared" si="60"/>
        <v>ADULT MENTAL HEALTH</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0</v>
      </c>
      <c r="S223" s="51">
        <f t="shared" si="63"/>
        <v>0</v>
      </c>
      <c r="T223" s="51">
        <f t="shared" si="63"/>
        <v>1</v>
      </c>
      <c r="U223" s="51">
        <f t="shared" si="71"/>
        <v>0</v>
      </c>
      <c r="V223" s="51"/>
      <c r="W223" s="51"/>
      <c r="X223" s="51"/>
      <c r="Y223" s="37">
        <f t="shared" si="72"/>
        <v>1</v>
      </c>
      <c r="AC223" s="36">
        <f t="shared" si="73"/>
        <v>0</v>
      </c>
      <c r="AE223" s="36">
        <f t="shared" si="78"/>
        <v>0</v>
      </c>
      <c r="AF223" s="36">
        <f t="shared" si="79"/>
        <v>1</v>
      </c>
      <c r="AG223" s="36">
        <f t="shared" si="80"/>
        <v>1</v>
      </c>
      <c r="AH223" s="37"/>
      <c r="AI223" s="37"/>
      <c r="AJ223" s="37"/>
      <c r="AK223" t="str">
        <f t="shared" si="85"/>
        <v>RXM30KEDLESTON UNITKedleston Unit</v>
      </c>
      <c r="AL223" t="b">
        <f t="shared" si="75"/>
        <v>0</v>
      </c>
      <c r="AM223" s="37">
        <f t="shared" si="81"/>
        <v>0</v>
      </c>
      <c r="AN223" s="37" t="str">
        <f t="shared" si="76"/>
        <v>Complete</v>
      </c>
      <c r="AO223" s="37">
        <f t="shared" si="82"/>
        <v>0</v>
      </c>
      <c r="AP223" s="36">
        <f t="shared" si="77"/>
        <v>0</v>
      </c>
      <c r="AV223" s="115" t="str">
        <f t="shared" si="45"/>
        <v>R1DAPCS SHREWSBURY</v>
      </c>
      <c r="AW223" s="116" t="s">
        <v>2599</v>
      </c>
      <c r="AX223" s="116" t="s">
        <v>2600</v>
      </c>
      <c r="AY223" s="116" t="s">
        <v>2599</v>
      </c>
      <c r="AZ223" s="116" t="s">
        <v>2600</v>
      </c>
      <c r="BA223" s="116" t="str">
        <f t="shared" si="46"/>
        <v>R1D</v>
      </c>
    </row>
    <row r="224" spans="1:53" hidden="1" x14ac:dyDescent="0.3">
      <c r="A224" s="37" t="str">
        <f t="shared" si="59"/>
        <v>RXMT4</v>
      </c>
      <c r="B224" s="37" t="str">
        <f t="shared" si="60"/>
        <v>ADULT MENTAL HEALTH</v>
      </c>
      <c r="C224" s="37"/>
      <c r="D224" s="37">
        <f t="shared" si="83"/>
        <v>0</v>
      </c>
      <c r="E224" s="51">
        <f t="shared" si="64"/>
        <v>0</v>
      </c>
      <c r="F224" s="37">
        <f t="shared" si="65"/>
        <v>0</v>
      </c>
      <c r="G224" s="51">
        <f t="shared" si="66"/>
        <v>0</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1</v>
      </c>
      <c r="S224" s="51">
        <f t="shared" si="63"/>
        <v>0</v>
      </c>
      <c r="T224" s="51">
        <f t="shared" si="63"/>
        <v>1</v>
      </c>
      <c r="U224" s="51">
        <f t="shared" si="71"/>
        <v>0</v>
      </c>
      <c r="V224" s="51"/>
      <c r="W224" s="51"/>
      <c r="X224" s="51"/>
      <c r="Y224" s="37">
        <f t="shared" si="72"/>
        <v>2</v>
      </c>
      <c r="AC224" s="36">
        <f t="shared" si="73"/>
        <v>0</v>
      </c>
      <c r="AE224" s="36">
        <f t="shared" si="78"/>
        <v>0</v>
      </c>
      <c r="AF224" s="36">
        <f t="shared" si="79"/>
        <v>0</v>
      </c>
      <c r="AG224" s="36">
        <f t="shared" si="80"/>
        <v>1</v>
      </c>
      <c r="AH224" s="37"/>
      <c r="AI224" s="37"/>
      <c r="AJ224" s="37"/>
      <c r="AK224" t="str">
        <f t="shared" si="85"/>
        <v>RXMT4ADULT MENTAL HEALTHKW Cubley Court Female</v>
      </c>
      <c r="AL224" t="b">
        <f t="shared" si="75"/>
        <v>0</v>
      </c>
      <c r="AM224" s="37">
        <f t="shared" si="81"/>
        <v>0</v>
      </c>
      <c r="AN224" s="37" t="str">
        <f t="shared" si="76"/>
        <v>Complete</v>
      </c>
      <c r="AO224" s="37">
        <f t="shared" si="82"/>
        <v>0</v>
      </c>
      <c r="AP224" s="36">
        <f t="shared" si="77"/>
        <v>0</v>
      </c>
      <c r="AV224" s="115" t="str">
        <f t="shared" si="45"/>
        <v>R1DBEECHES HOSPITAL</v>
      </c>
      <c r="AW224" s="116" t="s">
        <v>2595</v>
      </c>
      <c r="AX224" s="116" t="s">
        <v>2596</v>
      </c>
      <c r="AY224" s="116" t="s">
        <v>2595</v>
      </c>
      <c r="AZ224" s="116" t="s">
        <v>2596</v>
      </c>
      <c r="BA224" s="116" t="str">
        <f t="shared" si="46"/>
        <v>R1D</v>
      </c>
    </row>
    <row r="225" spans="1:53" hidden="1" x14ac:dyDescent="0.3">
      <c r="A225" s="37" t="str">
        <f t="shared" si="59"/>
        <v>RXM63</v>
      </c>
      <c r="B225" s="37" t="str">
        <f t="shared" si="60"/>
        <v>WARD 1</v>
      </c>
      <c r="C225" s="37"/>
      <c r="D225" s="37">
        <f t="shared" si="83"/>
        <v>0</v>
      </c>
      <c r="E225" s="51">
        <f t="shared" si="64"/>
        <v>0</v>
      </c>
      <c r="F225" s="37">
        <f t="shared" si="65"/>
        <v>0</v>
      </c>
      <c r="G225" s="51">
        <f t="shared" si="66"/>
        <v>0</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1</v>
      </c>
      <c r="S225" s="51">
        <f t="shared" si="63"/>
        <v>0</v>
      </c>
      <c r="T225" s="51">
        <f t="shared" si="63"/>
        <v>1</v>
      </c>
      <c r="U225" s="51">
        <f t="shared" si="71"/>
        <v>0</v>
      </c>
      <c r="V225" s="51"/>
      <c r="W225" s="51"/>
      <c r="X225" s="51"/>
      <c r="Y225" s="37">
        <f t="shared" si="72"/>
        <v>2</v>
      </c>
      <c r="AC225" s="36">
        <f t="shared" si="73"/>
        <v>0</v>
      </c>
      <c r="AE225" s="36">
        <f t="shared" si="78"/>
        <v>1</v>
      </c>
      <c r="AF225" s="36">
        <f t="shared" si="79"/>
        <v>0</v>
      </c>
      <c r="AG225" s="36">
        <f t="shared" si="80"/>
        <v>1</v>
      </c>
      <c r="AH225" s="37"/>
      <c r="AI225" s="37"/>
      <c r="AJ225" s="37"/>
      <c r="AK225" t="str">
        <f t="shared" si="85"/>
        <v>RXMT4ADULT MENTAL HEALTHKW Cubley Court Male</v>
      </c>
      <c r="AL225" t="b">
        <f t="shared" si="75"/>
        <v>0</v>
      </c>
      <c r="AM225" s="37">
        <f t="shared" si="81"/>
        <v>0</v>
      </c>
      <c r="AN225" s="37" t="str">
        <f t="shared" si="76"/>
        <v>Complete</v>
      </c>
      <c r="AO225" s="37">
        <f t="shared" si="82"/>
        <v>0</v>
      </c>
      <c r="AP225" s="36">
        <f t="shared" si="77"/>
        <v>0</v>
      </c>
      <c r="AV225" s="115" t="str">
        <f t="shared" si="45"/>
        <v>R1DBELLE VUE (GP)</v>
      </c>
      <c r="AW225" s="116" t="s">
        <v>2545</v>
      </c>
      <c r="AX225" s="116" t="s">
        <v>2546</v>
      </c>
      <c r="AY225" s="116" t="s">
        <v>2545</v>
      </c>
      <c r="AZ225" s="116" t="s">
        <v>2546</v>
      </c>
      <c r="BA225" s="116" t="str">
        <f t="shared" si="46"/>
        <v>R1D</v>
      </c>
    </row>
    <row r="226" spans="1:53" hidden="1" x14ac:dyDescent="0.3">
      <c r="A226" s="37" t="str">
        <f t="shared" si="59"/>
        <v>RXM77</v>
      </c>
      <c r="B226" s="37" t="str">
        <f t="shared" si="60"/>
        <v>WARD 33, PSYCHIATRIC UNIT</v>
      </c>
      <c r="C226" s="37"/>
      <c r="D226" s="37">
        <f t="shared" si="83"/>
        <v>0</v>
      </c>
      <c r="E226" s="51">
        <f t="shared" si="64"/>
        <v>0</v>
      </c>
      <c r="F226" s="37">
        <f t="shared" si="65"/>
        <v>0</v>
      </c>
      <c r="G226" s="51">
        <f t="shared" si="66"/>
        <v>0</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1</v>
      </c>
      <c r="S226" s="51">
        <f t="shared" si="63"/>
        <v>0</v>
      </c>
      <c r="T226" s="51">
        <f t="shared" si="63"/>
        <v>1</v>
      </c>
      <c r="U226" s="51">
        <f t="shared" si="71"/>
        <v>0</v>
      </c>
      <c r="V226" s="51"/>
      <c r="W226" s="51"/>
      <c r="X226" s="51"/>
      <c r="Y226" s="37">
        <f t="shared" si="72"/>
        <v>2</v>
      </c>
      <c r="AC226" s="36">
        <f t="shared" si="73"/>
        <v>0</v>
      </c>
      <c r="AE226" s="36">
        <f t="shared" si="78"/>
        <v>1</v>
      </c>
      <c r="AF226" s="36">
        <f t="shared" si="79"/>
        <v>0</v>
      </c>
      <c r="AG226" s="36">
        <f t="shared" si="80"/>
        <v>1</v>
      </c>
      <c r="AH226" s="37"/>
      <c r="AK226" t="str">
        <f t="shared" si="85"/>
        <v>RXM63WARD 1LRCH Ward 1 OP</v>
      </c>
      <c r="AL226" t="b">
        <f t="shared" si="75"/>
        <v>0</v>
      </c>
      <c r="AM226" s="37">
        <f t="shared" si="81"/>
        <v>0</v>
      </c>
      <c r="AN226" s="37" t="str">
        <f t="shared" si="76"/>
        <v>Complete</v>
      </c>
      <c r="AO226" s="37">
        <f t="shared" si="82"/>
        <v>0</v>
      </c>
      <c r="AP226" s="36">
        <f t="shared" si="77"/>
        <v>0</v>
      </c>
      <c r="AV226" s="115" t="str">
        <f t="shared" si="45"/>
        <v>R1DBISHOPS CASTLE COMMUNITY HOSPITAL</v>
      </c>
      <c r="AW226" s="116" t="s">
        <v>2627</v>
      </c>
      <c r="AX226" s="116" t="s">
        <v>2628</v>
      </c>
      <c r="AY226" s="116" t="s">
        <v>2627</v>
      </c>
      <c r="AZ226" s="116" t="s">
        <v>2628</v>
      </c>
      <c r="BA226" s="116" t="str">
        <f t="shared" si="46"/>
        <v>R1D</v>
      </c>
    </row>
    <row r="227" spans="1:53" hidden="1" x14ac:dyDescent="0.3">
      <c r="A227" s="37" t="str">
        <f t="shared" si="59"/>
        <v>RXM78</v>
      </c>
      <c r="B227" s="37" t="str">
        <f t="shared" si="60"/>
        <v>WARD 34, PSYCHIATRIC UNIT</v>
      </c>
      <c r="C227" s="37"/>
      <c r="D227" s="37">
        <f t="shared" si="83"/>
        <v>0</v>
      </c>
      <c r="E227" s="51">
        <f t="shared" si="64"/>
        <v>0</v>
      </c>
      <c r="F227" s="37">
        <f t="shared" si="65"/>
        <v>0</v>
      </c>
      <c r="G227" s="51">
        <f t="shared" si="66"/>
        <v>0</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1</v>
      </c>
      <c r="S227" s="51">
        <f t="shared" si="63"/>
        <v>0</v>
      </c>
      <c r="T227" s="51">
        <f t="shared" si="63"/>
        <v>1</v>
      </c>
      <c r="U227" s="51">
        <f t="shared" si="71"/>
        <v>0</v>
      </c>
      <c r="V227" s="51"/>
      <c r="W227" s="51"/>
      <c r="X227" s="51"/>
      <c r="Y227" s="37">
        <f t="shared" si="72"/>
        <v>2</v>
      </c>
      <c r="AC227" s="36">
        <f t="shared" si="73"/>
        <v>0</v>
      </c>
      <c r="AE227" s="36">
        <f t="shared" ref="AE227:AE290" si="86">IF(R25="",0, IF(R25="-",0,IF(R25&gt;100%,1,0)))</f>
        <v>1</v>
      </c>
      <c r="AF227" s="36">
        <f t="shared" ref="AF227:AF290" si="87">IF(S25="",0, IF(S25="-",0,IF(S25&gt;100%,1,0)))</f>
        <v>0</v>
      </c>
      <c r="AG227" s="36">
        <f t="shared" ref="AG227:AG290" si="88">IF(T25="",0, IF(T25="-",0,IF(T25&gt;100%,1,0)))</f>
        <v>1</v>
      </c>
      <c r="AH227" s="37"/>
      <c r="AK227" t="str">
        <f t="shared" si="85"/>
        <v>RXM77WARD 33, PSYCHIATRIC UNITRDH Ward 33 Adult Acute Inpatient</v>
      </c>
      <c r="AL227" t="b">
        <f t="shared" si="75"/>
        <v>0</v>
      </c>
      <c r="AM227" s="37">
        <f t="shared" si="81"/>
        <v>0</v>
      </c>
      <c r="AN227" s="37" t="str">
        <f t="shared" si="76"/>
        <v>Complete</v>
      </c>
      <c r="AO227" s="37">
        <f t="shared" si="82"/>
        <v>0</v>
      </c>
      <c r="AP227" s="36">
        <f t="shared" si="77"/>
        <v>0</v>
      </c>
      <c r="AV227" s="115" t="str">
        <f t="shared" si="45"/>
        <v>R1DBISHOPS CASTLE HOSP OPD1</v>
      </c>
      <c r="AW227" s="116" t="s">
        <v>2639</v>
      </c>
      <c r="AX227" s="116" t="s">
        <v>2640</v>
      </c>
      <c r="AY227" s="116" t="s">
        <v>2639</v>
      </c>
      <c r="AZ227" s="116" t="s">
        <v>2640</v>
      </c>
      <c r="BA227" s="116" t="str">
        <f t="shared" si="46"/>
        <v>R1D</v>
      </c>
    </row>
    <row r="228" spans="1:53" hidden="1" x14ac:dyDescent="0.3">
      <c r="A228" s="37" t="str">
        <f t="shared" si="59"/>
        <v>RXM81</v>
      </c>
      <c r="B228" s="37" t="str">
        <f t="shared" si="60"/>
        <v>WARD 35, PSYCHIATRIC UNIT</v>
      </c>
      <c r="C228" s="37"/>
      <c r="D228" s="37">
        <f t="shared" si="83"/>
        <v>0</v>
      </c>
      <c r="E228" s="51">
        <f t="shared" si="64"/>
        <v>0</v>
      </c>
      <c r="F228" s="37">
        <f t="shared" si="65"/>
        <v>0</v>
      </c>
      <c r="G228" s="51">
        <f t="shared" si="66"/>
        <v>0</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1</v>
      </c>
      <c r="S228" s="51">
        <f t="shared" si="63"/>
        <v>0</v>
      </c>
      <c r="T228" s="51">
        <f t="shared" si="63"/>
        <v>1</v>
      </c>
      <c r="U228" s="51">
        <f t="shared" si="71"/>
        <v>0</v>
      </c>
      <c r="V228" s="51"/>
      <c r="W228" s="51"/>
      <c r="X228" s="51"/>
      <c r="Y228" s="37">
        <f t="shared" si="72"/>
        <v>2</v>
      </c>
      <c r="AC228" s="36">
        <f t="shared" si="73"/>
        <v>0</v>
      </c>
      <c r="AE228" s="36">
        <f t="shared" si="86"/>
        <v>1</v>
      </c>
      <c r="AF228" s="36">
        <f t="shared" si="87"/>
        <v>0</v>
      </c>
      <c r="AG228" s="36">
        <f t="shared" si="88"/>
        <v>1</v>
      </c>
      <c r="AH228" s="37"/>
      <c r="AK228" t="str">
        <f t="shared" si="85"/>
        <v>RXM78WARD 34, PSYCHIATRIC UNITRDH Ward 34 Adult Acute Inpatient</v>
      </c>
      <c r="AL228" t="b">
        <f t="shared" si="75"/>
        <v>0</v>
      </c>
      <c r="AM228" s="37">
        <f t="shared" si="81"/>
        <v>0</v>
      </c>
      <c r="AN228" s="37" t="str">
        <f t="shared" si="76"/>
        <v>Complete</v>
      </c>
      <c r="AO228" s="37">
        <f t="shared" si="82"/>
        <v>0</v>
      </c>
      <c r="AP228" s="36">
        <f t="shared" si="77"/>
        <v>0</v>
      </c>
      <c r="AV228" s="115" t="str">
        <f t="shared" si="45"/>
        <v>R1DBISHOPS CASTLE HOSPITAL</v>
      </c>
      <c r="AW228" s="116" t="s">
        <v>2543</v>
      </c>
      <c r="AX228" s="116" t="s">
        <v>2544</v>
      </c>
      <c r="AY228" s="116" t="s">
        <v>2543</v>
      </c>
      <c r="AZ228" s="116" t="s">
        <v>2544</v>
      </c>
      <c r="BA228" s="116" t="str">
        <f t="shared" si="46"/>
        <v>R1D</v>
      </c>
    </row>
    <row r="229" spans="1:53" hidden="1" x14ac:dyDescent="0.3">
      <c r="A229" s="37" t="str">
        <f t="shared" si="59"/>
        <v>RXM74</v>
      </c>
      <c r="B229" s="37" t="str">
        <f t="shared" si="60"/>
        <v>WARD 36, PSYCHIATRIC UNIT</v>
      </c>
      <c r="C229" s="37"/>
      <c r="D229" s="37">
        <f t="shared" si="83"/>
        <v>0</v>
      </c>
      <c r="E229" s="51">
        <f t="shared" si="64"/>
        <v>0</v>
      </c>
      <c r="F229" s="37">
        <f t="shared" si="65"/>
        <v>0</v>
      </c>
      <c r="G229" s="51">
        <f t="shared" si="66"/>
        <v>0</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1</v>
      </c>
      <c r="S229" s="51">
        <f t="shared" si="63"/>
        <v>0</v>
      </c>
      <c r="T229" s="51">
        <f t="shared" si="63"/>
        <v>1</v>
      </c>
      <c r="U229" s="51">
        <f t="shared" si="71"/>
        <v>0</v>
      </c>
      <c r="V229" s="51"/>
      <c r="W229" s="51"/>
      <c r="X229" s="51"/>
      <c r="Y229" s="37">
        <f t="shared" si="72"/>
        <v>2</v>
      </c>
      <c r="AC229" s="36">
        <f t="shared" si="73"/>
        <v>0</v>
      </c>
      <c r="AE229" s="36">
        <f t="shared" si="86"/>
        <v>1</v>
      </c>
      <c r="AF229" s="36">
        <f t="shared" si="87"/>
        <v>0</v>
      </c>
      <c r="AG229" s="36">
        <f t="shared" si="88"/>
        <v>1</v>
      </c>
      <c r="AH229" s="37"/>
      <c r="AK229" t="str">
        <f t="shared" si="85"/>
        <v>RXM81WARD 35, PSYCHIATRIC UNITRDH Ward 35 Adult Acute Inpatient</v>
      </c>
      <c r="AL229" t="b">
        <f t="shared" si="75"/>
        <v>0</v>
      </c>
      <c r="AM229" s="37">
        <f t="shared" si="81"/>
        <v>0</v>
      </c>
      <c r="AN229" s="37" t="str">
        <f t="shared" si="76"/>
        <v>Complete</v>
      </c>
      <c r="AO229" s="37">
        <f t="shared" si="82"/>
        <v>0</v>
      </c>
      <c r="AP229" s="36">
        <f t="shared" si="77"/>
        <v>0</v>
      </c>
      <c r="AV229" s="115" t="str">
        <f t="shared" si="45"/>
        <v>R1DBRIDGNORTH COMMUNITY HOSPITAL</v>
      </c>
      <c r="AW229" s="116" t="s">
        <v>2623</v>
      </c>
      <c r="AX229" s="116" t="s">
        <v>2624</v>
      </c>
      <c r="AY229" s="116" t="s">
        <v>2623</v>
      </c>
      <c r="AZ229" s="116" t="s">
        <v>2624</v>
      </c>
      <c r="BA229" s="116" t="str">
        <f t="shared" si="46"/>
        <v>R1D</v>
      </c>
    </row>
    <row r="230" spans="1:53" hidden="1" x14ac:dyDescent="0.3">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1</v>
      </c>
      <c r="AF230" s="36">
        <f t="shared" si="87"/>
        <v>0</v>
      </c>
      <c r="AG230" s="36">
        <f t="shared" si="88"/>
        <v>1</v>
      </c>
      <c r="AH230" s="37"/>
      <c r="AK230" t="str">
        <f t="shared" si="85"/>
        <v>RXM74WARD 36, PSYCHIATRIC UNITRDH Ward 36 Adult Acute Inpatient</v>
      </c>
      <c r="AL230" t="b">
        <f t="shared" si="75"/>
        <v>0</v>
      </c>
      <c r="AM230" s="37">
        <f t="shared" si="81"/>
        <v>0</v>
      </c>
      <c r="AN230" s="37" t="str">
        <f t="shared" si="76"/>
        <v>Complete</v>
      </c>
      <c r="AO230" s="37">
        <f t="shared" si="82"/>
        <v>0</v>
      </c>
      <c r="AP230" s="36">
        <f t="shared" si="77"/>
        <v>0</v>
      </c>
      <c r="AV230" s="115" t="str">
        <f t="shared" si="45"/>
        <v>R1DBRIDGNORTH HOSP OPD1</v>
      </c>
      <c r="AW230" s="116" t="s">
        <v>2635</v>
      </c>
      <c r="AX230" s="116" t="s">
        <v>2636</v>
      </c>
      <c r="AY230" s="116" t="s">
        <v>2635</v>
      </c>
      <c r="AZ230" s="116" t="s">
        <v>2636</v>
      </c>
      <c r="BA230" s="116" t="str">
        <f t="shared" si="46"/>
        <v>R1D</v>
      </c>
    </row>
    <row r="231" spans="1:53" hidden="1" x14ac:dyDescent="0.3">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5" t="str">
        <f t="shared" si="45"/>
        <v>R1DBRIDGNORTH HOSPITAL</v>
      </c>
      <c r="AW231" s="116" t="s">
        <v>2541</v>
      </c>
      <c r="AX231" s="116" t="s">
        <v>2542</v>
      </c>
      <c r="AY231" s="116" t="s">
        <v>2541</v>
      </c>
      <c r="AZ231" s="116" t="s">
        <v>2542</v>
      </c>
      <c r="BA231" s="116" t="str">
        <f t="shared" si="46"/>
        <v>R1D</v>
      </c>
    </row>
    <row r="232" spans="1:53" hidden="1" x14ac:dyDescent="0.3">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5" t="str">
        <f t="shared" si="45"/>
        <v>R1DBUTCHER ROW (GP)</v>
      </c>
      <c r="AW232" s="116" t="s">
        <v>2547</v>
      </c>
      <c r="AX232" s="116" t="s">
        <v>2548</v>
      </c>
      <c r="AY232" s="116" t="s">
        <v>2547</v>
      </c>
      <c r="AZ232" s="116" t="s">
        <v>2548</v>
      </c>
      <c r="BA232" s="116" t="str">
        <f t="shared" si="46"/>
        <v>R1D</v>
      </c>
    </row>
    <row r="233" spans="1:53" hidden="1" x14ac:dyDescent="0.3">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5" t="str">
        <f t="shared" si="45"/>
        <v>R1DCASTLE CARE CASTLEHAVEN</v>
      </c>
      <c r="AW233" s="116" t="s">
        <v>2571</v>
      </c>
      <c r="AX233" s="116" t="s">
        <v>2572</v>
      </c>
      <c r="AY233" s="116" t="s">
        <v>2571</v>
      </c>
      <c r="AZ233" s="116" t="s">
        <v>2572</v>
      </c>
      <c r="BA233" s="116" t="str">
        <f t="shared" si="46"/>
        <v>R1D</v>
      </c>
    </row>
    <row r="234" spans="1:53" hidden="1" x14ac:dyDescent="0.3">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5" t="str">
        <f t="shared" si="45"/>
        <v>R1DCLAREMONT BANK SITE (GP)</v>
      </c>
      <c r="AW234" s="116" t="s">
        <v>2549</v>
      </c>
      <c r="AX234" s="116" t="s">
        <v>2550</v>
      </c>
      <c r="AY234" s="116" t="s">
        <v>2549</v>
      </c>
      <c r="AZ234" s="116" t="s">
        <v>2550</v>
      </c>
      <c r="BA234" s="116" t="str">
        <f t="shared" si="46"/>
        <v>R1D</v>
      </c>
    </row>
    <row r="235" spans="1:53" hidden="1" x14ac:dyDescent="0.3">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5" t="str">
        <f t="shared" si="45"/>
        <v>R1DCLEE HILL (GP)</v>
      </c>
      <c r="AW235" s="116" t="s">
        <v>2555</v>
      </c>
      <c r="AX235" s="116" t="s">
        <v>2556</v>
      </c>
      <c r="AY235" s="116" t="s">
        <v>2555</v>
      </c>
      <c r="AZ235" s="116" t="s">
        <v>2556</v>
      </c>
      <c r="BA235" s="116" t="str">
        <f t="shared" si="46"/>
        <v>R1D</v>
      </c>
    </row>
    <row r="236" spans="1:53" hidden="1" x14ac:dyDescent="0.3">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5" t="str">
        <f t="shared" si="45"/>
        <v>R1DCRAVEN ARMS (GP)</v>
      </c>
      <c r="AW236" s="116" t="s">
        <v>2557</v>
      </c>
      <c r="AX236" s="116" t="s">
        <v>2558</v>
      </c>
      <c r="AY236" s="116" t="s">
        <v>2557</v>
      </c>
      <c r="AZ236" s="116" t="s">
        <v>2558</v>
      </c>
      <c r="BA236" s="116" t="str">
        <f t="shared" si="46"/>
        <v>R1D</v>
      </c>
    </row>
    <row r="237" spans="1:53" hidden="1" x14ac:dyDescent="0.3">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5" t="str">
        <f t="shared" si="45"/>
        <v>R1DCSMS 1</v>
      </c>
      <c r="AW237" s="116" t="s">
        <v>2583</v>
      </c>
      <c r="AX237" s="116" t="s">
        <v>2584</v>
      </c>
      <c r="AY237" s="116" t="s">
        <v>2583</v>
      </c>
      <c r="AZ237" s="116" t="s">
        <v>2584</v>
      </c>
      <c r="BA237" s="116" t="str">
        <f t="shared" si="46"/>
        <v>R1D</v>
      </c>
    </row>
    <row r="238" spans="1:53" hidden="1" x14ac:dyDescent="0.3">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5" t="str">
        <f t="shared" si="45"/>
        <v>R1DCSMS 2</v>
      </c>
      <c r="AW238" s="116" t="s">
        <v>2593</v>
      </c>
      <c r="AX238" s="116" t="s">
        <v>2594</v>
      </c>
      <c r="AY238" s="116" t="s">
        <v>2593</v>
      </c>
      <c r="AZ238" s="116" t="s">
        <v>2594</v>
      </c>
      <c r="BA238" s="116" t="str">
        <f t="shared" si="46"/>
        <v>R1D</v>
      </c>
    </row>
    <row r="239" spans="1:53" hidden="1" x14ac:dyDescent="0.3">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5" t="str">
        <f t="shared" si="45"/>
        <v>R1DDALE ACRE - SHROPSHIRE COMMUNITY HEALTH</v>
      </c>
      <c r="AW239" s="116" t="s">
        <v>2617</v>
      </c>
      <c r="AX239" s="116" t="s">
        <v>2618</v>
      </c>
      <c r="AY239" s="116" t="s">
        <v>2617</v>
      </c>
      <c r="AZ239" s="116" t="s">
        <v>2618</v>
      </c>
      <c r="BA239" s="116" t="str">
        <f t="shared" si="46"/>
        <v>R1D</v>
      </c>
    </row>
    <row r="240" spans="1:53" hidden="1" x14ac:dyDescent="0.3">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5" t="str">
        <f t="shared" si="45"/>
        <v>R1DDIMENSIONS (NSO) RESIDENTIAL HOME</v>
      </c>
      <c r="AW240" s="116" t="s">
        <v>2563</v>
      </c>
      <c r="AX240" s="116" t="s">
        <v>2564</v>
      </c>
      <c r="AY240" s="116" t="s">
        <v>2563</v>
      </c>
      <c r="AZ240" s="116" t="s">
        <v>2564</v>
      </c>
      <c r="BA240" s="116" t="str">
        <f t="shared" si="46"/>
        <v>R1D</v>
      </c>
    </row>
    <row r="241" spans="1:53" hidden="1" x14ac:dyDescent="0.3">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5" t="str">
        <f t="shared" si="45"/>
        <v>R1DFAMILY CONNECT</v>
      </c>
      <c r="AW241" s="116" t="s">
        <v>2633</v>
      </c>
      <c r="AX241" s="116" t="s">
        <v>2634</v>
      </c>
      <c r="AY241" s="116" t="s">
        <v>2633</v>
      </c>
      <c r="AZ241" s="116" t="s">
        <v>2634</v>
      </c>
      <c r="BA241" s="116" t="str">
        <f t="shared" si="46"/>
        <v>R1D</v>
      </c>
    </row>
    <row r="242" spans="1:53" hidden="1" x14ac:dyDescent="0.3">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5" t="str">
        <f t="shared" si="45"/>
        <v>R1DGLENVIEW</v>
      </c>
      <c r="AW242" s="116" t="s">
        <v>2573</v>
      </c>
      <c r="AX242" s="116" t="s">
        <v>2574</v>
      </c>
      <c r="AY242" s="116" t="s">
        <v>2573</v>
      </c>
      <c r="AZ242" s="116" t="s">
        <v>2574</v>
      </c>
      <c r="BA242" s="116" t="str">
        <f t="shared" si="46"/>
        <v>R1D</v>
      </c>
    </row>
    <row r="243" spans="1:53" hidden="1" x14ac:dyDescent="0.3">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5" t="str">
        <f t="shared" si="45"/>
        <v>R1DHADLEY LEARNING COMMUNITY</v>
      </c>
      <c r="AW243" s="116" t="s">
        <v>2611</v>
      </c>
      <c r="AX243" s="116" t="s">
        <v>2612</v>
      </c>
      <c r="AY243" s="116" t="s">
        <v>2611</v>
      </c>
      <c r="AZ243" s="116" t="s">
        <v>2612</v>
      </c>
      <c r="BA243" s="116" t="str">
        <f t="shared" si="46"/>
        <v>R1D</v>
      </c>
    </row>
    <row r="244" spans="1:53" hidden="1" x14ac:dyDescent="0.3">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5" t="str">
        <f t="shared" si="45"/>
        <v>R1DHIGHLEY (GP)</v>
      </c>
      <c r="AW244" s="116" t="s">
        <v>2559</v>
      </c>
      <c r="AX244" s="116" t="s">
        <v>2560</v>
      </c>
      <c r="AY244" s="116" t="s">
        <v>2559</v>
      </c>
      <c r="AZ244" s="116" t="s">
        <v>2560</v>
      </c>
      <c r="BA244" s="116" t="str">
        <f t="shared" si="46"/>
        <v>R1D</v>
      </c>
    </row>
    <row r="245" spans="1:53" hidden="1" x14ac:dyDescent="0.3">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5" t="str">
        <f t="shared" si="45"/>
        <v>R1DHINSTOCK MANOR</v>
      </c>
      <c r="AW245" s="116" t="s">
        <v>2587</v>
      </c>
      <c r="AX245" s="116" t="s">
        <v>2588</v>
      </c>
      <c r="AY245" s="116" t="s">
        <v>2587</v>
      </c>
      <c r="AZ245" s="116" t="s">
        <v>2588</v>
      </c>
      <c r="BA245" s="116" t="str">
        <f t="shared" si="46"/>
        <v>R1D</v>
      </c>
    </row>
    <row r="246" spans="1:53" hidden="1" x14ac:dyDescent="0.3">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5" t="str">
        <f t="shared" si="45"/>
        <v>R1DHODNET (GP)</v>
      </c>
      <c r="AW246" s="116" t="s">
        <v>2561</v>
      </c>
      <c r="AX246" s="116" t="s">
        <v>2562</v>
      </c>
      <c r="AY246" s="116" t="s">
        <v>2561</v>
      </c>
      <c r="AZ246" s="116" t="s">
        <v>2562</v>
      </c>
      <c r="BA246" s="116" t="str">
        <f t="shared" si="46"/>
        <v>R1D</v>
      </c>
    </row>
    <row r="247" spans="1:53" hidden="1" x14ac:dyDescent="0.3">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5" t="str">
        <f t="shared" si="45"/>
        <v>R1DIRONBRIDGE (GP)</v>
      </c>
      <c r="AW247" s="116" t="s">
        <v>2553</v>
      </c>
      <c r="AX247" s="116" t="s">
        <v>2554</v>
      </c>
      <c r="AY247" s="116" t="s">
        <v>2553</v>
      </c>
      <c r="AZ247" s="116" t="s">
        <v>2554</v>
      </c>
      <c r="BA247" s="116" t="str">
        <f t="shared" si="46"/>
        <v>R1D</v>
      </c>
    </row>
    <row r="248" spans="1:53" hidden="1" x14ac:dyDescent="0.3">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5" t="str">
        <f t="shared" si="45"/>
        <v>R1DKEEPER'S CRESCENT</v>
      </c>
      <c r="AW248" s="116" t="s">
        <v>2577</v>
      </c>
      <c r="AX248" s="116" t="s">
        <v>2578</v>
      </c>
      <c r="AY248" s="116" t="s">
        <v>2577</v>
      </c>
      <c r="AZ248" s="116" t="s">
        <v>2578</v>
      </c>
      <c r="BA248" s="116" t="str">
        <f t="shared" si="46"/>
        <v>R1D</v>
      </c>
    </row>
    <row r="249" spans="1:53" hidden="1" x14ac:dyDescent="0.3">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5" t="str">
        <f t="shared" si="45"/>
        <v>R1DLABURNHAMS</v>
      </c>
      <c r="AW249" s="116" t="s">
        <v>2567</v>
      </c>
      <c r="AX249" s="116" t="s">
        <v>2568</v>
      </c>
      <c r="AY249" s="116" t="s">
        <v>2567</v>
      </c>
      <c r="AZ249" s="116" t="s">
        <v>2568</v>
      </c>
      <c r="BA249" s="116" t="str">
        <f t="shared" si="46"/>
        <v>R1D</v>
      </c>
    </row>
    <row r="250" spans="1:53" hidden="1" x14ac:dyDescent="0.3">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5" t="str">
        <f t="shared" si="45"/>
        <v>R1DLIFESOURCE COLLABORATIVE PROCUREMENT HUB</v>
      </c>
      <c r="AW250" s="116" t="s">
        <v>2603</v>
      </c>
      <c r="AX250" s="116" t="s">
        <v>2604</v>
      </c>
      <c r="AY250" s="116" t="s">
        <v>2603</v>
      </c>
      <c r="AZ250" s="116" t="s">
        <v>2604</v>
      </c>
      <c r="BA250" s="116" t="str">
        <f t="shared" si="46"/>
        <v>R1D</v>
      </c>
    </row>
    <row r="251" spans="1:53" hidden="1" x14ac:dyDescent="0.3">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5" t="str">
        <f t="shared" si="45"/>
        <v>R1DLUDLOW COMMUNITY HOSPITAL</v>
      </c>
      <c r="AW251" s="116" t="s">
        <v>2625</v>
      </c>
      <c r="AX251" s="116" t="s">
        <v>2626</v>
      </c>
      <c r="AY251" s="116" t="s">
        <v>2625</v>
      </c>
      <c r="AZ251" s="116" t="s">
        <v>2626</v>
      </c>
      <c r="BA251" s="116" t="str">
        <f t="shared" si="46"/>
        <v>R1D</v>
      </c>
    </row>
    <row r="252" spans="1:53" hidden="1" x14ac:dyDescent="0.3">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5" t="str">
        <f t="shared" si="45"/>
        <v>R1DLUDLOW HOSP OPD1</v>
      </c>
      <c r="AW252" s="116" t="s">
        <v>2637</v>
      </c>
      <c r="AX252" s="116" t="s">
        <v>2638</v>
      </c>
      <c r="AY252" s="116" t="s">
        <v>2637</v>
      </c>
      <c r="AZ252" s="116" t="s">
        <v>2638</v>
      </c>
      <c r="BA252" s="116" t="str">
        <f t="shared" si="46"/>
        <v>R1D</v>
      </c>
    </row>
    <row r="253" spans="1:53" hidden="1" x14ac:dyDescent="0.3">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5" t="str">
        <f t="shared" si="45"/>
        <v>R1DLUDLOW HOSPITAL</v>
      </c>
      <c r="AW253" s="116" t="s">
        <v>2539</v>
      </c>
      <c r="AX253" s="116" t="s">
        <v>2540</v>
      </c>
      <c r="AY253" s="116" t="s">
        <v>2539</v>
      </c>
      <c r="AZ253" s="116" t="s">
        <v>2540</v>
      </c>
      <c r="BA253" s="116" t="str">
        <f t="shared" si="46"/>
        <v>R1D</v>
      </c>
    </row>
    <row r="254" spans="1:53" hidden="1" x14ac:dyDescent="0.3">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5" t="str">
        <f t="shared" si="45"/>
        <v>R1DMARKET DRAYTON COTTAGE HOSPITAL</v>
      </c>
      <c r="AW254" s="116" t="s">
        <v>2533</v>
      </c>
      <c r="AX254" s="116" t="s">
        <v>2534</v>
      </c>
      <c r="AY254" s="116" t="s">
        <v>2533</v>
      </c>
      <c r="AZ254" s="116" t="s">
        <v>2534</v>
      </c>
      <c r="BA254" s="116" t="str">
        <f t="shared" si="46"/>
        <v>R1D</v>
      </c>
    </row>
    <row r="255" spans="1:53" hidden="1" x14ac:dyDescent="0.3">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5" t="str">
        <f t="shared" si="45"/>
        <v>R1DNEWPORT (GP)</v>
      </c>
      <c r="AW255" s="116" t="s">
        <v>2551</v>
      </c>
      <c r="AX255" s="116" t="s">
        <v>2552</v>
      </c>
      <c r="AY255" s="116" t="s">
        <v>2551</v>
      </c>
      <c r="AZ255" s="116" t="s">
        <v>2552</v>
      </c>
      <c r="BA255" s="116" t="str">
        <f t="shared" si="46"/>
        <v>R1D</v>
      </c>
    </row>
    <row r="256" spans="1:53" hidden="1" x14ac:dyDescent="0.3">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5" t="str">
        <f t="shared" si="45"/>
        <v>R1DNEWPORT HOSPITAL</v>
      </c>
      <c r="AW256" s="116" t="s">
        <v>2591</v>
      </c>
      <c r="AX256" s="116" t="s">
        <v>2592</v>
      </c>
      <c r="AY256" s="116" t="s">
        <v>2591</v>
      </c>
      <c r="AZ256" s="116" t="s">
        <v>2592</v>
      </c>
      <c r="BA256" s="116" t="str">
        <f t="shared" si="46"/>
        <v>R1D</v>
      </c>
    </row>
    <row r="257" spans="1:53" hidden="1" x14ac:dyDescent="0.3">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5" t="str">
        <f t="shared" si="45"/>
        <v>R1DOCCUPATIONAL HEALTH DEPARTMENT - FENTON</v>
      </c>
      <c r="AW257" s="116" t="s">
        <v>2615</v>
      </c>
      <c r="AX257" s="116" t="s">
        <v>2616</v>
      </c>
      <c r="AY257" s="116" t="s">
        <v>2615</v>
      </c>
      <c r="AZ257" s="116" t="s">
        <v>2616</v>
      </c>
      <c r="BA257" s="116" t="str">
        <f t="shared" si="46"/>
        <v>R1D</v>
      </c>
    </row>
    <row r="258" spans="1:53" hidden="1" x14ac:dyDescent="0.3">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5" t="str">
        <f t="shared" si="45"/>
        <v>R1DOCCUPATIONAL HEALTH FENTON</v>
      </c>
      <c r="AW258" s="116" t="s">
        <v>2631</v>
      </c>
      <c r="AX258" s="116" t="s">
        <v>2632</v>
      </c>
      <c r="AY258" s="116" t="s">
        <v>2631</v>
      </c>
      <c r="AZ258" s="116" t="s">
        <v>2632</v>
      </c>
      <c r="BA258" s="116" t="str">
        <f t="shared" si="46"/>
        <v>R1D</v>
      </c>
    </row>
    <row r="259" spans="1:53" hidden="1" x14ac:dyDescent="0.3">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5" t="str">
        <f t="shared" si="45"/>
        <v>R1DOCCUPATIONAL HEALTH GAINS PARK</v>
      </c>
      <c r="AW259" s="116" t="s">
        <v>2605</v>
      </c>
      <c r="AX259" s="116" t="s">
        <v>2606</v>
      </c>
      <c r="AY259" s="116" t="s">
        <v>2605</v>
      </c>
      <c r="AZ259" s="116" t="s">
        <v>2606</v>
      </c>
      <c r="BA259" s="116" t="str">
        <f t="shared" si="46"/>
        <v>R1D</v>
      </c>
    </row>
    <row r="260" spans="1:53" hidden="1" x14ac:dyDescent="0.3">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5" t="str">
        <f t="shared" si="45"/>
        <v>R1DOLDFIELD RESIDENTIAL HOME</v>
      </c>
      <c r="AW260" s="116" t="s">
        <v>2579</v>
      </c>
      <c r="AX260" s="116" t="s">
        <v>2580</v>
      </c>
      <c r="AY260" s="116" t="s">
        <v>2579</v>
      </c>
      <c r="AZ260" s="116" t="s">
        <v>2580</v>
      </c>
      <c r="BA260" s="116" t="str">
        <f t="shared" si="46"/>
        <v>R1D</v>
      </c>
    </row>
    <row r="261" spans="1:53" hidden="1" x14ac:dyDescent="0.3">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5" t="str">
        <f t="shared" si="45"/>
        <v>R1DOSWESTRY SOCIAL &amp; HEALTH CARE</v>
      </c>
      <c r="AW261" s="116" t="s">
        <v>2607</v>
      </c>
      <c r="AX261" s="116" t="s">
        <v>2608</v>
      </c>
      <c r="AY261" s="116" t="s">
        <v>2607</v>
      </c>
      <c r="AZ261" s="116" t="s">
        <v>2608</v>
      </c>
      <c r="BA261" s="116" t="str">
        <f t="shared" si="46"/>
        <v>R1D</v>
      </c>
    </row>
    <row r="262" spans="1:53" hidden="1" x14ac:dyDescent="0.3">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5" t="str">
        <f t="shared" si="45"/>
        <v>R1DPLAS NEWYDD</v>
      </c>
      <c r="AW262" s="116" t="s">
        <v>2585</v>
      </c>
      <c r="AX262" s="116" t="s">
        <v>2586</v>
      </c>
      <c r="AY262" s="116" t="s">
        <v>2585</v>
      </c>
      <c r="AZ262" s="116" t="s">
        <v>2586</v>
      </c>
      <c r="BA262" s="116" t="str">
        <f t="shared" si="46"/>
        <v>R1D</v>
      </c>
    </row>
    <row r="263" spans="1:53" hidden="1" x14ac:dyDescent="0.3">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5" t="str">
        <f t="shared" si="45"/>
        <v>R1DPRINCESS ROYAL HOSPITAL</v>
      </c>
      <c r="AW263" s="116" t="s">
        <v>2531</v>
      </c>
      <c r="AX263" s="116" t="s">
        <v>2532</v>
      </c>
      <c r="AY263" s="116" t="s">
        <v>2531</v>
      </c>
      <c r="AZ263" s="116" t="s">
        <v>2532</v>
      </c>
      <c r="BA263" s="116" t="str">
        <f t="shared" si="46"/>
        <v>R1D</v>
      </c>
    </row>
    <row r="264" spans="1:53" hidden="1" x14ac:dyDescent="0.3">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5" t="str">
        <f t="shared" si="45"/>
        <v>R1DROBERT JONES &amp; AGNES HUNT ORTHOPAEDIC HOSPITAL</v>
      </c>
      <c r="AW264" s="116" t="s">
        <v>2589</v>
      </c>
      <c r="AX264" s="116" t="s">
        <v>2590</v>
      </c>
      <c r="AY264" s="116" t="s">
        <v>2589</v>
      </c>
      <c r="AZ264" s="116" t="s">
        <v>2590</v>
      </c>
      <c r="BA264" s="116" t="str">
        <f t="shared" si="46"/>
        <v>R1D</v>
      </c>
    </row>
    <row r="265" spans="1:53" hidden="1" x14ac:dyDescent="0.3">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5" t="str">
        <f t="shared" si="45"/>
        <v>R1DROYAL SHREWSBURY HOSPITAL</v>
      </c>
      <c r="AW265" s="116" t="s">
        <v>2537</v>
      </c>
      <c r="AX265" s="116" t="s">
        <v>2538</v>
      </c>
      <c r="AY265" s="116" t="s">
        <v>2537</v>
      </c>
      <c r="AZ265" s="116" t="s">
        <v>2538</v>
      </c>
      <c r="BA265" s="116" t="str">
        <f t="shared" si="46"/>
        <v>R1D</v>
      </c>
    </row>
    <row r="266" spans="1:53" hidden="1" x14ac:dyDescent="0.3">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5" t="str">
        <f t="shared" si="45"/>
        <v>R1DSEVERN FIELDS HEALTH VILLAGE</v>
      </c>
      <c r="AW266" s="116" t="s">
        <v>2619</v>
      </c>
      <c r="AX266" s="116" t="s">
        <v>2620</v>
      </c>
      <c r="AY266" s="116" t="s">
        <v>2619</v>
      </c>
      <c r="AZ266" s="116" t="s">
        <v>2620</v>
      </c>
      <c r="BA266" s="116" t="str">
        <f t="shared" si="46"/>
        <v>R1D</v>
      </c>
    </row>
    <row r="267" spans="1:53" hidden="1" x14ac:dyDescent="0.3">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5" t="str">
        <f t="shared" si="45"/>
        <v>R1DSHELTON HOSPITAL</v>
      </c>
      <c r="AW267" s="116" t="s">
        <v>2527</v>
      </c>
      <c r="AX267" s="116" t="s">
        <v>2528</v>
      </c>
      <c r="AY267" s="116" t="s">
        <v>2527</v>
      </c>
      <c r="AZ267" s="116" t="s">
        <v>2528</v>
      </c>
      <c r="BA267" s="116" t="str">
        <f t="shared" si="46"/>
        <v>R1D</v>
      </c>
    </row>
    <row r="268" spans="1:53" hidden="1" x14ac:dyDescent="0.3">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5" t="str">
        <f t="shared" ref="AV268:AV331" si="100">CONCATENATE(LEFT(AW268, 3),AX268)</f>
        <v>R1DSHERBOURNE</v>
      </c>
      <c r="AW268" s="116" t="s">
        <v>2575</v>
      </c>
      <c r="AX268" s="116" t="s">
        <v>2576</v>
      </c>
      <c r="AY268" s="116" t="s">
        <v>2575</v>
      </c>
      <c r="AZ268" s="116" t="s">
        <v>2576</v>
      </c>
      <c r="BA268" s="116" t="str">
        <f t="shared" ref="BA268:BA331" si="101">LEFT(AY268,3)</f>
        <v>R1D</v>
      </c>
    </row>
    <row r="269" spans="1:53" hidden="1" x14ac:dyDescent="0.3">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5" t="str">
        <f t="shared" si="100"/>
        <v>R1DSINGLE POINT OF ACCESS</v>
      </c>
      <c r="AW269" s="116" t="s">
        <v>2643</v>
      </c>
      <c r="AX269" s="116" t="s">
        <v>2644</v>
      </c>
      <c r="AY269" s="116" t="s">
        <v>2643</v>
      </c>
      <c r="AZ269" s="116" t="s">
        <v>2644</v>
      </c>
      <c r="BA269" s="116" t="str">
        <f t="shared" si="101"/>
        <v>R1D</v>
      </c>
    </row>
    <row r="270" spans="1:53" hidden="1" x14ac:dyDescent="0.3">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5" t="str">
        <f t="shared" si="100"/>
        <v>R1DTELFORD AND WREKIN PCT COMMISSIONERS</v>
      </c>
      <c r="AW270" s="116" t="s">
        <v>2613</v>
      </c>
      <c r="AX270" s="116" t="s">
        <v>2614</v>
      </c>
      <c r="AY270" s="116" t="s">
        <v>2613</v>
      </c>
      <c r="AZ270" s="116" t="s">
        <v>2614</v>
      </c>
      <c r="BA270" s="116" t="str">
        <f t="shared" si="101"/>
        <v>R1D</v>
      </c>
    </row>
    <row r="271" spans="1:53" hidden="1" x14ac:dyDescent="0.3">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5" t="str">
        <f t="shared" si="100"/>
        <v>R1DTERRENCE HIGGINS TRUST WELLINGTON</v>
      </c>
      <c r="AW271" s="116" t="s">
        <v>2621</v>
      </c>
      <c r="AX271" s="116" t="s">
        <v>2622</v>
      </c>
      <c r="AY271" s="116" t="s">
        <v>2621</v>
      </c>
      <c r="AZ271" s="116" t="s">
        <v>2622</v>
      </c>
      <c r="BA271" s="116" t="str">
        <f t="shared" si="101"/>
        <v>R1D</v>
      </c>
    </row>
    <row r="272" spans="1:53" hidden="1" x14ac:dyDescent="0.3">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5" t="str">
        <f t="shared" si="100"/>
        <v>R1DTHE HEATHERS</v>
      </c>
      <c r="AW272" s="116" t="s">
        <v>2565</v>
      </c>
      <c r="AX272" s="116" t="s">
        <v>2566</v>
      </c>
      <c r="AY272" s="116" t="s">
        <v>2565</v>
      </c>
      <c r="AZ272" s="116" t="s">
        <v>2566</v>
      </c>
      <c r="BA272" s="116" t="str">
        <f t="shared" si="101"/>
        <v>R1D</v>
      </c>
    </row>
    <row r="273" spans="1:53" hidden="1" x14ac:dyDescent="0.3">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5" t="str">
        <f t="shared" si="100"/>
        <v>R1DTHE LAUREL'S</v>
      </c>
      <c r="AW273" s="116" t="s">
        <v>2597</v>
      </c>
      <c r="AX273" s="116" t="s">
        <v>2598</v>
      </c>
      <c r="AY273" s="116" t="s">
        <v>2597</v>
      </c>
      <c r="AZ273" s="116" t="s">
        <v>2598</v>
      </c>
      <c r="BA273" s="116" t="str">
        <f t="shared" si="101"/>
        <v>R1D</v>
      </c>
    </row>
    <row r="274" spans="1:53" hidden="1" x14ac:dyDescent="0.3">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5" t="str">
        <f t="shared" si="100"/>
        <v>R1DTHE MEWS</v>
      </c>
      <c r="AW274" s="116" t="s">
        <v>2609</v>
      </c>
      <c r="AX274" s="116" t="s">
        <v>2610</v>
      </c>
      <c r="AY274" s="116" t="s">
        <v>2609</v>
      </c>
      <c r="AZ274" s="116" t="s">
        <v>2610</v>
      </c>
      <c r="BA274" s="116" t="str">
        <f t="shared" si="101"/>
        <v>R1D</v>
      </c>
    </row>
    <row r="275" spans="1:53" hidden="1" x14ac:dyDescent="0.3">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5" t="str">
        <f t="shared" si="100"/>
        <v>R1DTHE MOUNT</v>
      </c>
      <c r="AW275" s="116" t="s">
        <v>2529</v>
      </c>
      <c r="AX275" s="116" t="s">
        <v>2530</v>
      </c>
      <c r="AY275" s="116" t="s">
        <v>2529</v>
      </c>
      <c r="AZ275" s="116" t="s">
        <v>2530</v>
      </c>
      <c r="BA275" s="116" t="str">
        <f t="shared" si="101"/>
        <v>R1D</v>
      </c>
    </row>
    <row r="276" spans="1:53" hidden="1" x14ac:dyDescent="0.3">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5" t="str">
        <f t="shared" si="100"/>
        <v>R1DTHE OLD BARN</v>
      </c>
      <c r="AW276" s="116" t="s">
        <v>2581</v>
      </c>
      <c r="AX276" s="116" t="s">
        <v>2582</v>
      </c>
      <c r="AY276" s="116" t="s">
        <v>2581</v>
      </c>
      <c r="AZ276" s="116" t="s">
        <v>2582</v>
      </c>
      <c r="BA276" s="116" t="str">
        <f t="shared" si="101"/>
        <v>R1D</v>
      </c>
    </row>
    <row r="277" spans="1:53" hidden="1" x14ac:dyDescent="0.3">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5" t="str">
        <f t="shared" si="100"/>
        <v>R1DVISION HOMES (1A)</v>
      </c>
      <c r="AW277" s="116" t="s">
        <v>2569</v>
      </c>
      <c r="AX277" s="116" t="s">
        <v>2570</v>
      </c>
      <c r="AY277" s="116" t="s">
        <v>2569</v>
      </c>
      <c r="AZ277" s="116" t="s">
        <v>2570</v>
      </c>
      <c r="BA277" s="116" t="str">
        <f t="shared" si="101"/>
        <v>R1D</v>
      </c>
    </row>
    <row r="278" spans="1:53" hidden="1" x14ac:dyDescent="0.3">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5" t="str">
        <f t="shared" si="100"/>
        <v>R1DWEST BANK</v>
      </c>
      <c r="AW278" s="116" t="s">
        <v>2535</v>
      </c>
      <c r="AX278" s="116" t="s">
        <v>2536</v>
      </c>
      <c r="AY278" s="116" t="s">
        <v>2535</v>
      </c>
      <c r="AZ278" s="116" t="s">
        <v>2536</v>
      </c>
      <c r="BA278" s="116" t="str">
        <f t="shared" si="101"/>
        <v>R1D</v>
      </c>
    </row>
    <row r="279" spans="1:53" hidden="1" x14ac:dyDescent="0.3">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5" t="str">
        <f t="shared" si="100"/>
        <v>R1DWHITCHURCH COMMUNITY HOSPITAL</v>
      </c>
      <c r="AW279" s="116" t="s">
        <v>2629</v>
      </c>
      <c r="AX279" s="116" t="s">
        <v>2630</v>
      </c>
      <c r="AY279" s="116" t="s">
        <v>2629</v>
      </c>
      <c r="AZ279" s="116" t="s">
        <v>2630</v>
      </c>
      <c r="BA279" s="116" t="str">
        <f t="shared" si="101"/>
        <v>R1D</v>
      </c>
    </row>
    <row r="280" spans="1:53" hidden="1" x14ac:dyDescent="0.3">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5" t="str">
        <f t="shared" si="100"/>
        <v>R1DWHITCHURCH HOSP OPD1</v>
      </c>
      <c r="AW280" s="116" t="s">
        <v>2641</v>
      </c>
      <c r="AX280" s="116" t="s">
        <v>2642</v>
      </c>
      <c r="AY280" s="116" t="s">
        <v>2641</v>
      </c>
      <c r="AZ280" s="116" t="s">
        <v>2642</v>
      </c>
      <c r="BA280" s="116" t="str">
        <f t="shared" si="101"/>
        <v>R1D</v>
      </c>
    </row>
    <row r="281" spans="1:53" hidden="1" x14ac:dyDescent="0.3">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8583</v>
      </c>
      <c r="AX281" s="116" t="s">
        <v>9013</v>
      </c>
      <c r="AY281" s="116" t="s">
        <v>8583</v>
      </c>
      <c r="AZ281" s="116" t="s">
        <v>9013</v>
      </c>
      <c r="BA281" s="116" t="str">
        <f t="shared" si="101"/>
        <v>R1D</v>
      </c>
    </row>
    <row r="282" spans="1:53" hidden="1" x14ac:dyDescent="0.3">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2601</v>
      </c>
      <c r="AX282" s="116" t="s">
        <v>2602</v>
      </c>
      <c r="AY282" s="116" t="s">
        <v>2601</v>
      </c>
      <c r="AZ282" s="116" t="s">
        <v>2602</v>
      </c>
      <c r="BA282" s="116" t="str">
        <f t="shared" si="101"/>
        <v>R1D</v>
      </c>
    </row>
    <row r="283" spans="1:53" hidden="1" x14ac:dyDescent="0.3">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2695</v>
      </c>
      <c r="AX283" s="116" t="s">
        <v>2696</v>
      </c>
      <c r="AY283" s="116" t="s">
        <v>2695</v>
      </c>
      <c r="AZ283" s="116" t="s">
        <v>2696</v>
      </c>
      <c r="BA283" s="116" t="str">
        <f t="shared" si="101"/>
        <v>R1E</v>
      </c>
    </row>
    <row r="284" spans="1:53" hidden="1" x14ac:dyDescent="0.3">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2689</v>
      </c>
      <c r="AX284" s="116" t="s">
        <v>2690</v>
      </c>
      <c r="AY284" s="116" t="s">
        <v>2689</v>
      </c>
      <c r="AZ284" s="116" t="s">
        <v>2690</v>
      </c>
      <c r="BA284" s="116" t="str">
        <f t="shared" si="101"/>
        <v>R1E</v>
      </c>
    </row>
    <row r="285" spans="1:53" hidden="1" x14ac:dyDescent="0.3">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2697</v>
      </c>
      <c r="AX285" s="116" t="s">
        <v>2698</v>
      </c>
      <c r="AY285" s="116" t="s">
        <v>2697</v>
      </c>
      <c r="AZ285" s="116" t="s">
        <v>2698</v>
      </c>
      <c r="BA285" s="116" t="str">
        <f t="shared" si="101"/>
        <v>R1E</v>
      </c>
    </row>
    <row r="286" spans="1:53" hidden="1" x14ac:dyDescent="0.3">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2687</v>
      </c>
      <c r="AX286" s="116" t="s">
        <v>2688</v>
      </c>
      <c r="AY286" s="116" t="s">
        <v>2687</v>
      </c>
      <c r="AZ286" s="116" t="s">
        <v>2688</v>
      </c>
      <c r="BA286" s="116" t="str">
        <f t="shared" si="101"/>
        <v>R1E</v>
      </c>
    </row>
    <row r="287" spans="1:53" hidden="1" x14ac:dyDescent="0.3">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2693</v>
      </c>
      <c r="AX287" s="116" t="s">
        <v>2694</v>
      </c>
      <c r="AY287" s="116" t="s">
        <v>2693</v>
      </c>
      <c r="AZ287" s="116" t="s">
        <v>2694</v>
      </c>
      <c r="BA287" s="116" t="str">
        <f t="shared" si="101"/>
        <v>R1E</v>
      </c>
    </row>
    <row r="288" spans="1:53" hidden="1" x14ac:dyDescent="0.3">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2701</v>
      </c>
      <c r="AX288" s="116" t="s">
        <v>2702</v>
      </c>
      <c r="AY288" s="116" t="s">
        <v>2701</v>
      </c>
      <c r="AZ288" s="116" t="s">
        <v>2702</v>
      </c>
      <c r="BA288" s="116" t="str">
        <f t="shared" si="101"/>
        <v>R1E</v>
      </c>
    </row>
    <row r="289" spans="1:53" hidden="1" x14ac:dyDescent="0.3">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2645</v>
      </c>
      <c r="AX289" s="116" t="s">
        <v>2646</v>
      </c>
      <c r="AY289" s="116" t="s">
        <v>2645</v>
      </c>
      <c r="AZ289" s="116" t="s">
        <v>2646</v>
      </c>
      <c r="BA289" s="116" t="str">
        <f t="shared" si="101"/>
        <v>R1E</v>
      </c>
    </row>
    <row r="290" spans="1:53" hidden="1" x14ac:dyDescent="0.3">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2681</v>
      </c>
      <c r="AX290" s="116" t="s">
        <v>2682</v>
      </c>
      <c r="AY290" s="116" t="s">
        <v>2681</v>
      </c>
      <c r="AZ290" s="116" t="s">
        <v>2682</v>
      </c>
      <c r="BA290" s="116" t="str">
        <f t="shared" si="101"/>
        <v>R1E</v>
      </c>
    </row>
    <row r="291" spans="1:53" hidden="1" x14ac:dyDescent="0.3">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2659</v>
      </c>
      <c r="AX291" s="116" t="s">
        <v>2660</v>
      </c>
      <c r="AY291" s="116" t="s">
        <v>2659</v>
      </c>
      <c r="AZ291" s="116" t="s">
        <v>2660</v>
      </c>
      <c r="BA291" s="116" t="str">
        <f t="shared" si="101"/>
        <v>R1E</v>
      </c>
    </row>
    <row r="292" spans="1:53" hidden="1" x14ac:dyDescent="0.3">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2647</v>
      </c>
      <c r="AX292" s="116" t="s">
        <v>2648</v>
      </c>
      <c r="AY292" s="116" t="s">
        <v>2647</v>
      </c>
      <c r="AZ292" s="116" t="s">
        <v>2648</v>
      </c>
      <c r="BA292" s="116" t="str">
        <f t="shared" si="101"/>
        <v>R1E</v>
      </c>
    </row>
    <row r="293" spans="1:53" hidden="1" x14ac:dyDescent="0.3">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2679</v>
      </c>
      <c r="AX293" s="116" t="s">
        <v>2680</v>
      </c>
      <c r="AY293" s="116" t="s">
        <v>2679</v>
      </c>
      <c r="AZ293" s="116" t="s">
        <v>2680</v>
      </c>
      <c r="BA293" s="116" t="str">
        <f t="shared" si="101"/>
        <v>R1E</v>
      </c>
    </row>
    <row r="294" spans="1:53" hidden="1" x14ac:dyDescent="0.3">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2665</v>
      </c>
      <c r="AX294" s="116" t="s">
        <v>2666</v>
      </c>
      <c r="AY294" s="116" t="s">
        <v>2665</v>
      </c>
      <c r="AZ294" s="116" t="s">
        <v>2666</v>
      </c>
      <c r="BA294" s="116" t="str">
        <f t="shared" si="101"/>
        <v>R1E</v>
      </c>
    </row>
    <row r="295" spans="1:53" hidden="1" x14ac:dyDescent="0.3">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2667</v>
      </c>
      <c r="AX295" s="116" t="s">
        <v>2668</v>
      </c>
      <c r="AY295" s="116" t="s">
        <v>2667</v>
      </c>
      <c r="AZ295" s="116" t="s">
        <v>2668</v>
      </c>
      <c r="BA295" s="116" t="str">
        <f t="shared" si="101"/>
        <v>R1E</v>
      </c>
    </row>
    <row r="296" spans="1:53" hidden="1" x14ac:dyDescent="0.3">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2655</v>
      </c>
      <c r="AX296" s="116" t="s">
        <v>2656</v>
      </c>
      <c r="AY296" s="116" t="s">
        <v>2655</v>
      </c>
      <c r="AZ296" s="116" t="s">
        <v>2656</v>
      </c>
      <c r="BA296" s="116" t="str">
        <f t="shared" si="101"/>
        <v>R1E</v>
      </c>
    </row>
    <row r="297" spans="1:53" hidden="1" x14ac:dyDescent="0.3">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2669</v>
      </c>
      <c r="AX297" s="116" t="s">
        <v>2670</v>
      </c>
      <c r="AY297" s="116" t="s">
        <v>2669</v>
      </c>
      <c r="AZ297" s="116" t="s">
        <v>2670</v>
      </c>
      <c r="BA297" s="116" t="str">
        <f t="shared" si="101"/>
        <v>R1E</v>
      </c>
    </row>
    <row r="298" spans="1:53" hidden="1" x14ac:dyDescent="0.3">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2673</v>
      </c>
      <c r="AX298" s="116" t="s">
        <v>2674</v>
      </c>
      <c r="AY298" s="116" t="s">
        <v>2673</v>
      </c>
      <c r="AZ298" s="116" t="s">
        <v>2674</v>
      </c>
      <c r="BA298" s="116" t="str">
        <f t="shared" si="101"/>
        <v>R1E</v>
      </c>
    </row>
    <row r="299" spans="1:53" hidden="1" x14ac:dyDescent="0.3">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2677</v>
      </c>
      <c r="AX299" s="116" t="s">
        <v>2678</v>
      </c>
      <c r="AY299" s="116" t="s">
        <v>2677</v>
      </c>
      <c r="AZ299" s="116" t="s">
        <v>2678</v>
      </c>
      <c r="BA299" s="116" t="str">
        <f t="shared" si="101"/>
        <v>R1E</v>
      </c>
    </row>
    <row r="300" spans="1:53" hidden="1" x14ac:dyDescent="0.3">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2661</v>
      </c>
      <c r="AX300" s="116" t="s">
        <v>2662</v>
      </c>
      <c r="AY300" s="116" t="s">
        <v>2661</v>
      </c>
      <c r="AZ300" s="116" t="s">
        <v>2662</v>
      </c>
      <c r="BA300" s="116" t="str">
        <f t="shared" si="101"/>
        <v>R1E</v>
      </c>
    </row>
    <row r="301" spans="1:53" hidden="1" x14ac:dyDescent="0.3">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2685</v>
      </c>
      <c r="AX301" s="116" t="s">
        <v>2686</v>
      </c>
      <c r="AY301" s="116" t="s">
        <v>2685</v>
      </c>
      <c r="AZ301" s="116" t="s">
        <v>2686</v>
      </c>
      <c r="BA301" s="116" t="str">
        <f t="shared" si="101"/>
        <v>R1E</v>
      </c>
    </row>
    <row r="302" spans="1:53" hidden="1" x14ac:dyDescent="0.3">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2663</v>
      </c>
      <c r="AX302" s="116" t="s">
        <v>2664</v>
      </c>
      <c r="AY302" s="116" t="s">
        <v>2663</v>
      </c>
      <c r="AZ302" s="116" t="s">
        <v>2664</v>
      </c>
      <c r="BA302" s="116" t="str">
        <f t="shared" si="101"/>
        <v>R1E</v>
      </c>
    </row>
    <row r="303" spans="1:53" hidden="1" x14ac:dyDescent="0.3">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2683</v>
      </c>
      <c r="AX303" s="116" t="s">
        <v>2684</v>
      </c>
      <c r="AY303" s="116" t="s">
        <v>2683</v>
      </c>
      <c r="AZ303" s="116" t="s">
        <v>2684</v>
      </c>
      <c r="BA303" s="116" t="str">
        <f t="shared" si="101"/>
        <v>R1E</v>
      </c>
    </row>
    <row r="304" spans="1:53" hidden="1" x14ac:dyDescent="0.3">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2699</v>
      </c>
      <c r="AX304" s="116" t="s">
        <v>2700</v>
      </c>
      <c r="AY304" s="116" t="s">
        <v>2699</v>
      </c>
      <c r="AZ304" s="116" t="s">
        <v>2700</v>
      </c>
      <c r="BA304" s="116" t="str">
        <f t="shared" si="101"/>
        <v>R1E</v>
      </c>
    </row>
    <row r="305" spans="1:53" hidden="1" x14ac:dyDescent="0.3">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2649</v>
      </c>
      <c r="AX305" s="116" t="s">
        <v>2650</v>
      </c>
      <c r="AY305" s="116" t="s">
        <v>2649</v>
      </c>
      <c r="AZ305" s="116" t="s">
        <v>2650</v>
      </c>
      <c r="BA305" s="116" t="str">
        <f t="shared" si="101"/>
        <v>R1E</v>
      </c>
    </row>
    <row r="306" spans="1:53" hidden="1" x14ac:dyDescent="0.3">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2651</v>
      </c>
      <c r="AX306" s="116" t="s">
        <v>2652</v>
      </c>
      <c r="AY306" s="116" t="s">
        <v>2651</v>
      </c>
      <c r="AZ306" s="116" t="s">
        <v>2652</v>
      </c>
      <c r="BA306" s="116" t="str">
        <f t="shared" si="101"/>
        <v>R1E</v>
      </c>
    </row>
    <row r="307" spans="1:53" hidden="1" x14ac:dyDescent="0.3">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2653</v>
      </c>
      <c r="AX307" s="116" t="s">
        <v>2654</v>
      </c>
      <c r="AY307" s="116" t="s">
        <v>2653</v>
      </c>
      <c r="AZ307" s="116" t="s">
        <v>2654</v>
      </c>
      <c r="BA307" s="116" t="str">
        <f t="shared" si="101"/>
        <v>R1E</v>
      </c>
    </row>
    <row r="308" spans="1:53" hidden="1" x14ac:dyDescent="0.3">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2671</v>
      </c>
      <c r="AX308" s="116" t="s">
        <v>2672</v>
      </c>
      <c r="AY308" s="116" t="s">
        <v>2671</v>
      </c>
      <c r="AZ308" s="116" t="s">
        <v>2672</v>
      </c>
      <c r="BA308" s="116" t="str">
        <f t="shared" si="101"/>
        <v>R1E</v>
      </c>
    </row>
    <row r="309" spans="1:53" hidden="1" x14ac:dyDescent="0.3">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2675</v>
      </c>
      <c r="AX309" s="116" t="s">
        <v>2676</v>
      </c>
      <c r="AY309" s="116" t="s">
        <v>2675</v>
      </c>
      <c r="AZ309" s="116" t="s">
        <v>2676</v>
      </c>
      <c r="BA309" s="116" t="str">
        <f t="shared" si="101"/>
        <v>R1E</v>
      </c>
    </row>
    <row r="310" spans="1:53" hidden="1" x14ac:dyDescent="0.3">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2657</v>
      </c>
      <c r="AX310" s="116" t="s">
        <v>2658</v>
      </c>
      <c r="AY310" s="116" t="s">
        <v>2657</v>
      </c>
      <c r="AZ310" s="116" t="s">
        <v>2658</v>
      </c>
      <c r="BA310" s="116" t="str">
        <f t="shared" si="101"/>
        <v>R1E</v>
      </c>
    </row>
    <row r="311" spans="1:53" hidden="1" x14ac:dyDescent="0.3">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2691</v>
      </c>
      <c r="AX311" s="116" t="s">
        <v>2692</v>
      </c>
      <c r="AY311" s="116" t="s">
        <v>2691</v>
      </c>
      <c r="AZ311" s="116" t="s">
        <v>2692</v>
      </c>
      <c r="BA311" s="116" t="str">
        <f t="shared" si="101"/>
        <v>R1E</v>
      </c>
    </row>
    <row r="312" spans="1:53" hidden="1" x14ac:dyDescent="0.3">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430</v>
      </c>
      <c r="AX312" s="115" t="s">
        <v>10110</v>
      </c>
      <c r="AY312" s="115" t="s">
        <v>430</v>
      </c>
      <c r="AZ312" s="115" t="s">
        <v>1244</v>
      </c>
      <c r="BA312" s="116" t="str">
        <f t="shared" si="101"/>
        <v>R1F</v>
      </c>
    </row>
    <row r="313" spans="1:53" hidden="1" x14ac:dyDescent="0.3">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2711</v>
      </c>
      <c r="AX313" s="116" t="s">
        <v>2712</v>
      </c>
      <c r="AY313" s="116" t="s">
        <v>2711</v>
      </c>
      <c r="AZ313" s="116" t="s">
        <v>2712</v>
      </c>
      <c r="BA313" s="116" t="str">
        <f t="shared" si="101"/>
        <v>R1G</v>
      </c>
    </row>
    <row r="314" spans="1:53" hidden="1" x14ac:dyDescent="0.3">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2727</v>
      </c>
      <c r="AX314" s="116" t="s">
        <v>2728</v>
      </c>
      <c r="AY314" s="116" t="s">
        <v>2727</v>
      </c>
      <c r="AZ314" s="116" t="s">
        <v>2728</v>
      </c>
      <c r="BA314" s="116" t="str">
        <f t="shared" si="101"/>
        <v>R1G</v>
      </c>
    </row>
    <row r="315" spans="1:53" hidden="1" x14ac:dyDescent="0.3">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2707</v>
      </c>
      <c r="AX315" s="116" t="s">
        <v>2708</v>
      </c>
      <c r="AY315" s="116" t="s">
        <v>2707</v>
      </c>
      <c r="AZ315" s="116" t="s">
        <v>2708</v>
      </c>
      <c r="BA315" s="116" t="str">
        <f t="shared" si="101"/>
        <v>R1G</v>
      </c>
    </row>
    <row r="316" spans="1:53" hidden="1" x14ac:dyDescent="0.3">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2735</v>
      </c>
      <c r="AX316" s="116" t="s">
        <v>2736</v>
      </c>
      <c r="AY316" s="116" t="s">
        <v>2735</v>
      </c>
      <c r="AZ316" s="116" t="s">
        <v>2736</v>
      </c>
      <c r="BA316" s="116" t="str">
        <f t="shared" si="101"/>
        <v>R1G</v>
      </c>
    </row>
    <row r="317" spans="1:53" hidden="1" x14ac:dyDescent="0.3">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2705</v>
      </c>
      <c r="AX317" s="116" t="s">
        <v>2706</v>
      </c>
      <c r="AY317" s="116" t="s">
        <v>2705</v>
      </c>
      <c r="AZ317" s="116" t="s">
        <v>2706</v>
      </c>
      <c r="BA317" s="116" t="str">
        <f t="shared" si="101"/>
        <v>R1G</v>
      </c>
    </row>
    <row r="318" spans="1:53" hidden="1" x14ac:dyDescent="0.3">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2737</v>
      </c>
      <c r="AX318" s="116" t="s">
        <v>2738</v>
      </c>
      <c r="AY318" s="116" t="s">
        <v>2737</v>
      </c>
      <c r="AZ318" s="116" t="s">
        <v>2738</v>
      </c>
      <c r="BA318" s="116" t="str">
        <f t="shared" si="101"/>
        <v>R1G</v>
      </c>
    </row>
    <row r="319" spans="1:53" hidden="1" x14ac:dyDescent="0.3">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2739</v>
      </c>
      <c r="AX319" s="116" t="s">
        <v>2740</v>
      </c>
      <c r="AY319" s="116" t="s">
        <v>2739</v>
      </c>
      <c r="AZ319" s="116" t="s">
        <v>2740</v>
      </c>
      <c r="BA319" s="116" t="str">
        <f t="shared" si="101"/>
        <v>R1G</v>
      </c>
    </row>
    <row r="320" spans="1:53" hidden="1" x14ac:dyDescent="0.3">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2713</v>
      </c>
      <c r="AX320" s="116" t="s">
        <v>2714</v>
      </c>
      <c r="AY320" s="116" t="s">
        <v>2713</v>
      </c>
      <c r="AZ320" s="116" t="s">
        <v>2714</v>
      </c>
      <c r="BA320" s="116" t="str">
        <f t="shared" si="101"/>
        <v>R1G</v>
      </c>
    </row>
    <row r="321" spans="1:53" hidden="1" x14ac:dyDescent="0.3">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2715</v>
      </c>
      <c r="AX321" s="116" t="s">
        <v>2716</v>
      </c>
      <c r="AY321" s="116" t="s">
        <v>2715</v>
      </c>
      <c r="AZ321" s="116" t="s">
        <v>2716</v>
      </c>
      <c r="BA321" s="116" t="str">
        <f t="shared" si="101"/>
        <v>R1G</v>
      </c>
    </row>
    <row r="322" spans="1:53" hidden="1" x14ac:dyDescent="0.3">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2717</v>
      </c>
      <c r="AX322" s="116" t="s">
        <v>2718</v>
      </c>
      <c r="AY322" s="116" t="s">
        <v>2717</v>
      </c>
      <c r="AZ322" s="116" t="s">
        <v>2718</v>
      </c>
      <c r="BA322" s="116" t="str">
        <f t="shared" si="101"/>
        <v>R1G</v>
      </c>
    </row>
    <row r="323" spans="1:53" hidden="1" x14ac:dyDescent="0.3">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2723</v>
      </c>
      <c r="AX323" s="116" t="s">
        <v>2724</v>
      </c>
      <c r="AY323" s="116" t="s">
        <v>2723</v>
      </c>
      <c r="AZ323" s="116" t="s">
        <v>2724</v>
      </c>
      <c r="BA323" s="116" t="str">
        <f t="shared" si="101"/>
        <v>R1G</v>
      </c>
    </row>
    <row r="324" spans="1:53" hidden="1" x14ac:dyDescent="0.3">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2703</v>
      </c>
      <c r="AX324" s="116" t="s">
        <v>2704</v>
      </c>
      <c r="AY324" s="116" t="s">
        <v>2703</v>
      </c>
      <c r="AZ324" s="116" t="s">
        <v>2704</v>
      </c>
      <c r="BA324" s="116" t="str">
        <f t="shared" si="101"/>
        <v>R1G</v>
      </c>
    </row>
    <row r="325" spans="1:53" hidden="1" x14ac:dyDescent="0.3">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2725</v>
      </c>
      <c r="AX325" s="116" t="s">
        <v>2726</v>
      </c>
      <c r="AY325" s="116" t="s">
        <v>2725</v>
      </c>
      <c r="AZ325" s="116" t="s">
        <v>2726</v>
      </c>
      <c r="BA325" s="116" t="str">
        <f t="shared" si="101"/>
        <v>R1G</v>
      </c>
    </row>
    <row r="326" spans="1:53" hidden="1" x14ac:dyDescent="0.3">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2729</v>
      </c>
      <c r="AX326" s="116" t="s">
        <v>2730</v>
      </c>
      <c r="AY326" s="116" t="s">
        <v>2729</v>
      </c>
      <c r="AZ326" s="116" t="s">
        <v>2730</v>
      </c>
      <c r="BA326" s="116" t="str">
        <f t="shared" si="101"/>
        <v>R1G</v>
      </c>
    </row>
    <row r="327" spans="1:53" hidden="1" x14ac:dyDescent="0.3">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2709</v>
      </c>
      <c r="AX327" s="116" t="s">
        <v>2710</v>
      </c>
      <c r="AY327" s="116" t="s">
        <v>2709</v>
      </c>
      <c r="AZ327" s="116" t="s">
        <v>2710</v>
      </c>
      <c r="BA327" s="116" t="str">
        <f t="shared" si="101"/>
        <v>R1G</v>
      </c>
    </row>
    <row r="328" spans="1:53" hidden="1" x14ac:dyDescent="0.3">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2731</v>
      </c>
      <c r="AX328" s="116" t="s">
        <v>2732</v>
      </c>
      <c r="AY328" s="116" t="s">
        <v>2731</v>
      </c>
      <c r="AZ328" s="116" t="s">
        <v>2732</v>
      </c>
      <c r="BA328" s="116" t="str">
        <f t="shared" si="101"/>
        <v>R1G</v>
      </c>
    </row>
    <row r="329" spans="1:53" hidden="1" x14ac:dyDescent="0.3">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2719</v>
      </c>
      <c r="AX329" s="116" t="s">
        <v>2720</v>
      </c>
      <c r="AY329" s="116" t="s">
        <v>2719</v>
      </c>
      <c r="AZ329" s="116" t="s">
        <v>2720</v>
      </c>
      <c r="BA329" s="116" t="str">
        <f t="shared" si="101"/>
        <v>R1G</v>
      </c>
    </row>
    <row r="330" spans="1:53" hidden="1" x14ac:dyDescent="0.3">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2721</v>
      </c>
      <c r="AX330" s="116" t="s">
        <v>2722</v>
      </c>
      <c r="AY330" s="116" t="s">
        <v>2721</v>
      </c>
      <c r="AZ330" s="116" t="s">
        <v>2722</v>
      </c>
      <c r="BA330" s="116" t="str">
        <f t="shared" si="101"/>
        <v>R1G</v>
      </c>
    </row>
    <row r="331" spans="1:53" hidden="1" x14ac:dyDescent="0.3">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2733</v>
      </c>
      <c r="AX331" s="116" t="s">
        <v>2734</v>
      </c>
      <c r="AY331" s="116" t="s">
        <v>2733</v>
      </c>
      <c r="AZ331" s="116" t="s">
        <v>2734</v>
      </c>
      <c r="BA331" s="116" t="str">
        <f t="shared" si="101"/>
        <v>R1G</v>
      </c>
    </row>
    <row r="332" spans="1:53" hidden="1" x14ac:dyDescent="0.3">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8854</v>
      </c>
      <c r="AX332" s="116" t="s">
        <v>9044</v>
      </c>
      <c r="AY332" s="116" t="s">
        <v>8854</v>
      </c>
      <c r="AZ332" s="116" t="s">
        <v>9044</v>
      </c>
      <c r="BA332" s="116" t="str">
        <f t="shared" ref="BA332:BA418" si="140">LEFT(AY332,3)</f>
        <v>R1H</v>
      </c>
    </row>
    <row r="333" spans="1:53" hidden="1" x14ac:dyDescent="0.3">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842</v>
      </c>
      <c r="AX333" s="116" t="s">
        <v>10111</v>
      </c>
      <c r="AY333" s="116" t="s">
        <v>842</v>
      </c>
      <c r="AZ333" s="116" t="s">
        <v>9014</v>
      </c>
      <c r="BA333" s="116" t="str">
        <f t="shared" si="140"/>
        <v>R1H</v>
      </c>
    </row>
    <row r="334" spans="1:53" hidden="1" x14ac:dyDescent="0.3">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843</v>
      </c>
      <c r="AX334" s="116" t="s">
        <v>10112</v>
      </c>
      <c r="AY334" s="116" t="s">
        <v>843</v>
      </c>
      <c r="AZ334" s="116" t="s">
        <v>9015</v>
      </c>
      <c r="BA334" s="116" t="str">
        <f t="shared" si="140"/>
        <v>R1H</v>
      </c>
    </row>
    <row r="335" spans="1:53" hidden="1" x14ac:dyDescent="0.3">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596</v>
      </c>
      <c r="AX335" s="116" t="s">
        <v>10113</v>
      </c>
      <c r="AY335" s="116" t="s">
        <v>596</v>
      </c>
      <c r="AZ335" s="116" t="s">
        <v>9016</v>
      </c>
      <c r="BA335" s="116" t="str">
        <f t="shared" si="140"/>
        <v>R1H</v>
      </c>
    </row>
    <row r="336" spans="1:53" hidden="1" x14ac:dyDescent="0.3">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844</v>
      </c>
      <c r="AX336" s="116" t="s">
        <v>10114</v>
      </c>
      <c r="AY336" s="116" t="s">
        <v>844</v>
      </c>
      <c r="AZ336" s="116" t="s">
        <v>9017</v>
      </c>
      <c r="BA336" s="116" t="str">
        <f t="shared" si="140"/>
        <v>R1H</v>
      </c>
    </row>
    <row r="337" spans="1:53" hidden="1" x14ac:dyDescent="0.3">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841</v>
      </c>
      <c r="AX337" s="116" t="s">
        <v>10115</v>
      </c>
      <c r="AY337" s="116" t="s">
        <v>841</v>
      </c>
      <c r="AZ337" s="116" t="s">
        <v>9018</v>
      </c>
      <c r="BA337" s="116" t="str">
        <f t="shared" si="140"/>
        <v>R1H</v>
      </c>
    </row>
    <row r="338" spans="1:53" hidden="1" x14ac:dyDescent="0.3">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845</v>
      </c>
      <c r="AX338" s="116" t="s">
        <v>10116</v>
      </c>
      <c r="AY338" s="116" t="s">
        <v>845</v>
      </c>
      <c r="AZ338" s="116" t="s">
        <v>9019</v>
      </c>
      <c r="BA338" s="116" t="str">
        <f t="shared" si="140"/>
        <v>R1H</v>
      </c>
    </row>
    <row r="339" spans="1:53" hidden="1" x14ac:dyDescent="0.3">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846</v>
      </c>
      <c r="AX339" s="116" t="s">
        <v>10117</v>
      </c>
      <c r="AY339" s="116" t="s">
        <v>846</v>
      </c>
      <c r="AZ339" s="116" t="s">
        <v>9020</v>
      </c>
      <c r="BA339" s="116" t="str">
        <f t="shared" si="140"/>
        <v>R1H</v>
      </c>
    </row>
    <row r="340" spans="1:53" hidden="1" x14ac:dyDescent="0.3">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847</v>
      </c>
      <c r="AX340" s="116" t="s">
        <v>10118</v>
      </c>
      <c r="AY340" s="116" t="s">
        <v>847</v>
      </c>
      <c r="AZ340" s="116" t="s">
        <v>9021</v>
      </c>
      <c r="BA340" s="116" t="str">
        <f t="shared" si="140"/>
        <v>R1H</v>
      </c>
    </row>
    <row r="341" spans="1:53" hidden="1" x14ac:dyDescent="0.3">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594</v>
      </c>
      <c r="AX341" s="116" t="s">
        <v>10119</v>
      </c>
      <c r="AY341" s="116" t="s">
        <v>594</v>
      </c>
      <c r="AZ341" s="116" t="s">
        <v>9022</v>
      </c>
      <c r="BA341" s="116" t="str">
        <f t="shared" si="140"/>
        <v>R1H</v>
      </c>
    </row>
    <row r="342" spans="1:53" hidden="1" x14ac:dyDescent="0.3">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595</v>
      </c>
      <c r="AX342" s="116" t="s">
        <v>10120</v>
      </c>
      <c r="AY342" s="116" t="s">
        <v>595</v>
      </c>
      <c r="AZ342" s="116" t="s">
        <v>9023</v>
      </c>
      <c r="BA342" s="116" t="str">
        <f t="shared" si="140"/>
        <v>R1H</v>
      </c>
    </row>
    <row r="343" spans="1:53" hidden="1" x14ac:dyDescent="0.3">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2771</v>
      </c>
      <c r="AX343" s="116" t="s">
        <v>2772</v>
      </c>
      <c r="AY343" s="116" t="s">
        <v>2771</v>
      </c>
      <c r="AZ343" s="116" t="s">
        <v>2772</v>
      </c>
      <c r="BA343" s="116" t="str">
        <f t="shared" si="140"/>
        <v>R1J</v>
      </c>
    </row>
    <row r="344" spans="1:53" hidden="1" x14ac:dyDescent="0.3">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2780</v>
      </c>
      <c r="AX344" s="116" t="s">
        <v>2781</v>
      </c>
      <c r="AY344" s="116" t="s">
        <v>2780</v>
      </c>
      <c r="AZ344" s="116" t="s">
        <v>2781</v>
      </c>
      <c r="BA344" s="116" t="str">
        <f t="shared" si="140"/>
        <v>R1J</v>
      </c>
    </row>
    <row r="345" spans="1:53" hidden="1" x14ac:dyDescent="0.3">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2743</v>
      </c>
      <c r="AX345" s="116" t="s">
        <v>2744</v>
      </c>
      <c r="AY345" s="116" t="s">
        <v>2743</v>
      </c>
      <c r="AZ345" s="116" t="s">
        <v>2744</v>
      </c>
      <c r="BA345" s="116" t="str">
        <f t="shared" si="140"/>
        <v>R1J</v>
      </c>
    </row>
    <row r="346" spans="1:53" hidden="1" x14ac:dyDescent="0.3">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2745</v>
      </c>
      <c r="AX346" s="116" t="s">
        <v>2746</v>
      </c>
      <c r="AY346" s="116" t="s">
        <v>2745</v>
      </c>
      <c r="AZ346" s="116" t="s">
        <v>2746</v>
      </c>
      <c r="BA346" s="116" t="str">
        <f t="shared" si="140"/>
        <v>R1J</v>
      </c>
    </row>
    <row r="347" spans="1:53" hidden="1" x14ac:dyDescent="0.3">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2782</v>
      </c>
      <c r="AX347" s="116" t="s">
        <v>2783</v>
      </c>
      <c r="AY347" s="116" t="s">
        <v>2782</v>
      </c>
      <c r="AZ347" s="116" t="s">
        <v>2783</v>
      </c>
      <c r="BA347" s="116" t="str">
        <f t="shared" si="140"/>
        <v>R1J</v>
      </c>
    </row>
    <row r="348" spans="1:53" hidden="1" x14ac:dyDescent="0.3">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2751</v>
      </c>
      <c r="AX348" s="116" t="s">
        <v>2752</v>
      </c>
      <c r="AY348" s="116" t="s">
        <v>2751</v>
      </c>
      <c r="AZ348" s="116" t="s">
        <v>2752</v>
      </c>
      <c r="BA348" s="116" t="str">
        <f t="shared" si="140"/>
        <v>R1J</v>
      </c>
    </row>
    <row r="349" spans="1:53" hidden="1" x14ac:dyDescent="0.3">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2755</v>
      </c>
      <c r="AX349" s="116" t="s">
        <v>2756</v>
      </c>
      <c r="AY349" s="116" t="s">
        <v>2755</v>
      </c>
      <c r="AZ349" s="116" t="s">
        <v>2756</v>
      </c>
      <c r="BA349" s="116" t="str">
        <f t="shared" si="140"/>
        <v>R1J</v>
      </c>
    </row>
    <row r="350" spans="1:53" hidden="1" x14ac:dyDescent="0.3">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2775</v>
      </c>
      <c r="AX350" s="116" t="s">
        <v>2776</v>
      </c>
      <c r="AY350" s="116" t="s">
        <v>2775</v>
      </c>
      <c r="AZ350" s="116" t="s">
        <v>2776</v>
      </c>
      <c r="BA350" s="116" t="str">
        <f t="shared" si="140"/>
        <v>R1J</v>
      </c>
    </row>
    <row r="351" spans="1:53" hidden="1" x14ac:dyDescent="0.3">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2741</v>
      </c>
      <c r="AX351" s="116" t="s">
        <v>2742</v>
      </c>
      <c r="AY351" s="116" t="s">
        <v>2741</v>
      </c>
      <c r="AZ351" s="116" t="s">
        <v>2742</v>
      </c>
      <c r="BA351" s="116" t="str">
        <f t="shared" si="140"/>
        <v>R1J</v>
      </c>
    </row>
    <row r="352" spans="1:53" hidden="1" x14ac:dyDescent="0.3">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2777</v>
      </c>
      <c r="AX352" s="116" t="s">
        <v>2778</v>
      </c>
      <c r="AY352" s="116" t="s">
        <v>2777</v>
      </c>
      <c r="AZ352" s="116" t="s">
        <v>2778</v>
      </c>
      <c r="BA352" s="116" t="str">
        <f t="shared" si="140"/>
        <v>R1J</v>
      </c>
    </row>
    <row r="353" spans="1:53" hidden="1" x14ac:dyDescent="0.3">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2753</v>
      </c>
      <c r="AX353" s="116" t="s">
        <v>2754</v>
      </c>
      <c r="AY353" s="116" t="s">
        <v>2753</v>
      </c>
      <c r="AZ353" s="116" t="s">
        <v>2754</v>
      </c>
      <c r="BA353" s="116" t="str">
        <f t="shared" si="140"/>
        <v>R1J</v>
      </c>
    </row>
    <row r="354" spans="1:53" hidden="1" x14ac:dyDescent="0.3">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2759</v>
      </c>
      <c r="AX354" s="116" t="s">
        <v>2760</v>
      </c>
      <c r="AY354" s="116" t="s">
        <v>2759</v>
      </c>
      <c r="AZ354" s="116" t="s">
        <v>2760</v>
      </c>
      <c r="BA354" s="116" t="str">
        <f t="shared" si="140"/>
        <v>R1J</v>
      </c>
    </row>
    <row r="355" spans="1:53" hidden="1" x14ac:dyDescent="0.3">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2767</v>
      </c>
      <c r="AX355" s="116" t="s">
        <v>2768</v>
      </c>
      <c r="AY355" s="116" t="s">
        <v>2767</v>
      </c>
      <c r="AZ355" s="116" t="s">
        <v>2768</v>
      </c>
      <c r="BA355" s="116" t="str">
        <f t="shared" si="140"/>
        <v>R1J</v>
      </c>
    </row>
    <row r="356" spans="1:53" hidden="1" x14ac:dyDescent="0.3">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2769</v>
      </c>
      <c r="AX356" s="116" t="s">
        <v>2770</v>
      </c>
      <c r="AY356" s="116" t="s">
        <v>2769</v>
      </c>
      <c r="AZ356" s="116" t="s">
        <v>2770</v>
      </c>
      <c r="BA356" s="116" t="str">
        <f t="shared" si="140"/>
        <v>R1J</v>
      </c>
    </row>
    <row r="357" spans="1:53" hidden="1" x14ac:dyDescent="0.3">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2784</v>
      </c>
      <c r="AX357" s="116" t="s">
        <v>2785</v>
      </c>
      <c r="AY357" s="116" t="s">
        <v>2784</v>
      </c>
      <c r="AZ357" s="116" t="s">
        <v>2785</v>
      </c>
      <c r="BA357" s="116" t="str">
        <f t="shared" si="140"/>
        <v>R1J</v>
      </c>
    </row>
    <row r="358" spans="1:53" hidden="1" x14ac:dyDescent="0.3">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2786</v>
      </c>
      <c r="AX358" s="116" t="s">
        <v>2787</v>
      </c>
      <c r="AY358" s="116" t="s">
        <v>2786</v>
      </c>
      <c r="AZ358" s="116" t="s">
        <v>2787</v>
      </c>
      <c r="BA358" s="116" t="str">
        <f t="shared" si="140"/>
        <v>R1J</v>
      </c>
    </row>
    <row r="359" spans="1:53" hidden="1" x14ac:dyDescent="0.3">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2773</v>
      </c>
      <c r="AX359" s="116" t="s">
        <v>2774</v>
      </c>
      <c r="AY359" s="116" t="s">
        <v>2773</v>
      </c>
      <c r="AZ359" s="116" t="s">
        <v>2774</v>
      </c>
      <c r="BA359" s="116" t="str">
        <f t="shared" si="140"/>
        <v>R1J</v>
      </c>
    </row>
    <row r="360" spans="1:53" hidden="1" x14ac:dyDescent="0.3">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2757</v>
      </c>
      <c r="AX360" s="116" t="s">
        <v>2758</v>
      </c>
      <c r="AY360" s="116" t="s">
        <v>2757</v>
      </c>
      <c r="AZ360" s="116" t="s">
        <v>2758</v>
      </c>
      <c r="BA360" s="116" t="str">
        <f t="shared" si="140"/>
        <v>R1J</v>
      </c>
    </row>
    <row r="361" spans="1:53" hidden="1" x14ac:dyDescent="0.3">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2765</v>
      </c>
      <c r="AX361" s="116" t="s">
        <v>2766</v>
      </c>
      <c r="AY361" s="116" t="s">
        <v>2765</v>
      </c>
      <c r="AZ361" s="116" t="s">
        <v>2766</v>
      </c>
      <c r="BA361" s="116" t="str">
        <f t="shared" si="140"/>
        <v>R1J</v>
      </c>
    </row>
    <row r="362" spans="1:53" hidden="1" x14ac:dyDescent="0.3">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2763</v>
      </c>
      <c r="AX362" s="116" t="s">
        <v>2764</v>
      </c>
      <c r="AY362" s="116" t="s">
        <v>2763</v>
      </c>
      <c r="AZ362" s="116" t="s">
        <v>2764</v>
      </c>
      <c r="BA362" s="116" t="str">
        <f t="shared" si="140"/>
        <v>R1J</v>
      </c>
    </row>
    <row r="363" spans="1:53" hidden="1" x14ac:dyDescent="0.3">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2749</v>
      </c>
      <c r="AX363" s="116" t="s">
        <v>2750</v>
      </c>
      <c r="AY363" s="116" t="s">
        <v>2749</v>
      </c>
      <c r="AZ363" s="116" t="s">
        <v>2750</v>
      </c>
      <c r="BA363" s="116" t="str">
        <f t="shared" si="140"/>
        <v>R1J</v>
      </c>
    </row>
    <row r="364" spans="1:53" hidden="1" x14ac:dyDescent="0.3">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2761</v>
      </c>
      <c r="AX364" s="116" t="s">
        <v>2762</v>
      </c>
      <c r="AY364" s="116" t="s">
        <v>2761</v>
      </c>
      <c r="AZ364" s="116" t="s">
        <v>2762</v>
      </c>
      <c r="BA364" s="116" t="str">
        <f t="shared" si="140"/>
        <v>R1J</v>
      </c>
    </row>
    <row r="365" spans="1:53" hidden="1" x14ac:dyDescent="0.3">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2779</v>
      </c>
      <c r="AX365" s="116" t="s">
        <v>2762</v>
      </c>
      <c r="AY365" s="116" t="s">
        <v>2779</v>
      </c>
      <c r="AZ365" s="116" t="s">
        <v>2762</v>
      </c>
      <c r="BA365" s="116" t="str">
        <f t="shared" si="140"/>
        <v>R1J</v>
      </c>
    </row>
    <row r="366" spans="1:53" hidden="1" x14ac:dyDescent="0.3">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2747</v>
      </c>
      <c r="AX366" s="116" t="s">
        <v>2748</v>
      </c>
      <c r="AY366" s="116" t="s">
        <v>2747</v>
      </c>
      <c r="AZ366" s="116" t="s">
        <v>2748</v>
      </c>
      <c r="BA366" s="116" t="str">
        <f t="shared" si="140"/>
        <v>R1J</v>
      </c>
    </row>
    <row r="367" spans="1:53" hidden="1" x14ac:dyDescent="0.3">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9938</v>
      </c>
      <c r="AX367" s="118" t="s">
        <v>9939</v>
      </c>
      <c r="AY367" s="118" t="s">
        <v>9938</v>
      </c>
      <c r="AZ367" s="118" t="s">
        <v>9939</v>
      </c>
      <c r="BA367" s="116" t="str">
        <f t="shared" si="140"/>
        <v>R1K</v>
      </c>
    </row>
    <row r="368" spans="1:53" hidden="1" x14ac:dyDescent="0.3">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9936</v>
      </c>
      <c r="AX368" s="118" t="s">
        <v>9083</v>
      </c>
      <c r="AY368" s="118" t="s">
        <v>9936</v>
      </c>
      <c r="AZ368" s="118" t="s">
        <v>9083</v>
      </c>
      <c r="BA368" s="116" t="str">
        <f t="shared" si="140"/>
        <v>R1K</v>
      </c>
    </row>
    <row r="369" spans="1:53" hidden="1" x14ac:dyDescent="0.3">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9937</v>
      </c>
      <c r="AX369" s="118" t="s">
        <v>9084</v>
      </c>
      <c r="AY369" s="118" t="s">
        <v>9937</v>
      </c>
      <c r="AZ369" s="118" t="s">
        <v>9084</v>
      </c>
      <c r="BA369" s="116" t="str">
        <f t="shared" si="140"/>
        <v>R1K</v>
      </c>
    </row>
    <row r="370" spans="1:53" hidden="1" x14ac:dyDescent="0.3">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9940</v>
      </c>
      <c r="AX370" s="118" t="s">
        <v>1234</v>
      </c>
      <c r="AY370" s="118" t="s">
        <v>9940</v>
      </c>
      <c r="AZ370" s="118" t="s">
        <v>1234</v>
      </c>
      <c r="BA370" s="116" t="str">
        <f t="shared" si="140"/>
        <v>R1K</v>
      </c>
    </row>
    <row r="371" spans="1:53" hidden="1" x14ac:dyDescent="0.3">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9943</v>
      </c>
      <c r="AX371" s="118" t="s">
        <v>9944</v>
      </c>
      <c r="AY371" s="118" t="s">
        <v>9943</v>
      </c>
      <c r="AZ371" s="118" t="s">
        <v>9944</v>
      </c>
      <c r="BA371" s="116" t="str">
        <f t="shared" si="140"/>
        <v>R1K</v>
      </c>
    </row>
    <row r="372" spans="1:53" hidden="1" x14ac:dyDescent="0.3">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9941</v>
      </c>
      <c r="AX372" s="118" t="s">
        <v>9942</v>
      </c>
      <c r="AY372" s="118" t="s">
        <v>9941</v>
      </c>
      <c r="AZ372" s="118" t="s">
        <v>9942</v>
      </c>
      <c r="BA372" s="116" t="str">
        <f t="shared" si="140"/>
        <v>R1K</v>
      </c>
    </row>
    <row r="373" spans="1:53" hidden="1" x14ac:dyDescent="0.3">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9945</v>
      </c>
      <c r="AX373" s="118" t="s">
        <v>9946</v>
      </c>
      <c r="AY373" s="118" t="s">
        <v>9945</v>
      </c>
      <c r="AZ373" s="118" t="s">
        <v>9946</v>
      </c>
      <c r="BA373" s="116" t="str">
        <f t="shared" si="140"/>
        <v>R1K</v>
      </c>
    </row>
    <row r="374" spans="1:53" hidden="1" x14ac:dyDescent="0.3">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9947</v>
      </c>
      <c r="AX374" s="118" t="s">
        <v>9948</v>
      </c>
      <c r="AY374" s="118" t="s">
        <v>9947</v>
      </c>
      <c r="AZ374" s="118" t="s">
        <v>9948</v>
      </c>
      <c r="BA374" s="116" t="str">
        <f t="shared" si="140"/>
        <v>R1K</v>
      </c>
    </row>
    <row r="375" spans="1:53" hidden="1" x14ac:dyDescent="0.3">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9949</v>
      </c>
      <c r="AX375" s="118" t="s">
        <v>9950</v>
      </c>
      <c r="AY375" s="118" t="s">
        <v>9949</v>
      </c>
      <c r="AZ375" s="118" t="s">
        <v>9950</v>
      </c>
      <c r="BA375" s="116" t="str">
        <f t="shared" si="140"/>
        <v>R1K</v>
      </c>
    </row>
    <row r="376" spans="1:53" hidden="1" x14ac:dyDescent="0.3">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10849</v>
      </c>
      <c r="AX376" s="118" t="s">
        <v>5485</v>
      </c>
      <c r="AY376" s="118" t="s">
        <v>10849</v>
      </c>
      <c r="AZ376" s="118" t="s">
        <v>5485</v>
      </c>
      <c r="BA376" s="116" t="str">
        <f t="shared" si="140"/>
        <v>R1L</v>
      </c>
    </row>
    <row r="377" spans="1:53" hidden="1" x14ac:dyDescent="0.3">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10850</v>
      </c>
      <c r="AX377" s="118" t="s">
        <v>2210</v>
      </c>
      <c r="AY377" s="118" t="s">
        <v>10850</v>
      </c>
      <c r="AZ377" s="118" t="s">
        <v>2210</v>
      </c>
      <c r="BA377" s="116" t="str">
        <f t="shared" si="140"/>
        <v>R1L</v>
      </c>
    </row>
    <row r="378" spans="1:53" hidden="1" x14ac:dyDescent="0.3">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10851</v>
      </c>
      <c r="AX378" s="118" t="s">
        <v>10852</v>
      </c>
      <c r="AY378" s="118" t="s">
        <v>10851</v>
      </c>
      <c r="AZ378" s="118" t="s">
        <v>10852</v>
      </c>
      <c r="BA378" s="116" t="str">
        <f t="shared" si="140"/>
        <v>R1L</v>
      </c>
    </row>
    <row r="379" spans="1:53" hidden="1" x14ac:dyDescent="0.3">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10853</v>
      </c>
      <c r="AX379" s="118" t="s">
        <v>8607</v>
      </c>
      <c r="AY379" s="118" t="s">
        <v>10853</v>
      </c>
      <c r="AZ379" s="118" t="s">
        <v>8607</v>
      </c>
      <c r="BA379" s="116" t="str">
        <f t="shared" si="140"/>
        <v>R1L</v>
      </c>
    </row>
    <row r="380" spans="1:53" hidden="1" x14ac:dyDescent="0.3">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10854</v>
      </c>
      <c r="AX380" s="118" t="s">
        <v>8599</v>
      </c>
      <c r="AY380" s="118" t="s">
        <v>10854</v>
      </c>
      <c r="AZ380" s="118" t="s">
        <v>8599</v>
      </c>
      <c r="BA380" s="116" t="str">
        <f t="shared" si="140"/>
        <v>R1L</v>
      </c>
    </row>
    <row r="381" spans="1:53" hidden="1" x14ac:dyDescent="0.3">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10855</v>
      </c>
      <c r="AX381" s="118" t="s">
        <v>10856</v>
      </c>
      <c r="AY381" s="118" t="s">
        <v>10855</v>
      </c>
      <c r="AZ381" s="118" t="s">
        <v>10856</v>
      </c>
      <c r="BA381" s="116" t="str">
        <f t="shared" si="140"/>
        <v>R1L</v>
      </c>
    </row>
    <row r="382" spans="1:53" hidden="1" x14ac:dyDescent="0.3">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10857</v>
      </c>
      <c r="AX382" s="118" t="s">
        <v>8605</v>
      </c>
      <c r="AY382" s="118" t="s">
        <v>10857</v>
      </c>
      <c r="AZ382" s="118" t="s">
        <v>8605</v>
      </c>
      <c r="BA382" s="116" t="str">
        <f t="shared" si="140"/>
        <v>R1L</v>
      </c>
    </row>
    <row r="383" spans="1:53" hidden="1" x14ac:dyDescent="0.3">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10858</v>
      </c>
      <c r="AX383" s="118" t="s">
        <v>2194</v>
      </c>
      <c r="AY383" s="118" t="s">
        <v>10858</v>
      </c>
      <c r="AZ383" s="118" t="s">
        <v>2194</v>
      </c>
      <c r="BA383" s="116" t="str">
        <f t="shared" si="140"/>
        <v>R1L</v>
      </c>
    </row>
    <row r="384" spans="1:53" hidden="1" x14ac:dyDescent="0.3">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10859</v>
      </c>
      <c r="AX384" s="118" t="s">
        <v>2218</v>
      </c>
      <c r="AY384" s="118" t="s">
        <v>10859</v>
      </c>
      <c r="AZ384" s="118" t="s">
        <v>2218</v>
      </c>
      <c r="BA384" s="116" t="str">
        <f t="shared" si="140"/>
        <v>R1L</v>
      </c>
    </row>
    <row r="385" spans="1:53" hidden="1" x14ac:dyDescent="0.3">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10860</v>
      </c>
      <c r="AX385" s="118" t="s">
        <v>10861</v>
      </c>
      <c r="AY385" s="118" t="s">
        <v>10860</v>
      </c>
      <c r="AZ385" s="118" t="s">
        <v>10861</v>
      </c>
      <c r="BA385" s="116" t="str">
        <f t="shared" si="140"/>
        <v>R1L</v>
      </c>
    </row>
    <row r="386" spans="1:53" hidden="1" x14ac:dyDescent="0.3">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10862</v>
      </c>
      <c r="AX386" s="118" t="s">
        <v>8603</v>
      </c>
      <c r="AY386" s="118" t="s">
        <v>10862</v>
      </c>
      <c r="AZ386" s="118" t="s">
        <v>8603</v>
      </c>
      <c r="BA386" s="116" t="str">
        <f t="shared" si="140"/>
        <v>R1L</v>
      </c>
    </row>
    <row r="387" spans="1:53" hidden="1" x14ac:dyDescent="0.3">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10863</v>
      </c>
      <c r="AX387" s="118" t="s">
        <v>8609</v>
      </c>
      <c r="AY387" s="118" t="s">
        <v>10863</v>
      </c>
      <c r="AZ387" s="118" t="s">
        <v>8609</v>
      </c>
      <c r="BA387" s="116" t="str">
        <f t="shared" si="140"/>
        <v>R1L</v>
      </c>
    </row>
    <row r="388" spans="1:53" hidden="1" x14ac:dyDescent="0.3">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10864</v>
      </c>
      <c r="AX388" s="118" t="s">
        <v>9726</v>
      </c>
      <c r="AY388" s="118" t="s">
        <v>10864</v>
      </c>
      <c r="AZ388" s="118" t="s">
        <v>9726</v>
      </c>
      <c r="BA388" s="116" t="str">
        <f t="shared" si="140"/>
        <v>R1L</v>
      </c>
    </row>
    <row r="389" spans="1:53" hidden="1" x14ac:dyDescent="0.3">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10865</v>
      </c>
      <c r="AX389" s="118" t="s">
        <v>5467</v>
      </c>
      <c r="AY389" s="118" t="s">
        <v>10865</v>
      </c>
      <c r="AZ389" s="118" t="s">
        <v>5467</v>
      </c>
      <c r="BA389" s="116" t="str">
        <f t="shared" si="140"/>
        <v>R1L</v>
      </c>
    </row>
    <row r="390" spans="1:53" hidden="1" x14ac:dyDescent="0.3">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10866</v>
      </c>
      <c r="AX390" s="118" t="s">
        <v>9729</v>
      </c>
      <c r="AY390" s="118" t="s">
        <v>10866</v>
      </c>
      <c r="AZ390" s="118" t="s">
        <v>9729</v>
      </c>
      <c r="BA390" s="116" t="str">
        <f t="shared" si="140"/>
        <v>R1L</v>
      </c>
    </row>
    <row r="391" spans="1:53" hidden="1" x14ac:dyDescent="0.3">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10879</v>
      </c>
      <c r="AX391" s="118" t="s">
        <v>10880</v>
      </c>
      <c r="AY391" s="118" t="s">
        <v>10881</v>
      </c>
      <c r="AZ391" s="118" t="s">
        <v>10880</v>
      </c>
      <c r="BA391" s="116" t="str">
        <f t="shared" si="140"/>
        <v>R1L</v>
      </c>
    </row>
    <row r="392" spans="1:53" hidden="1" x14ac:dyDescent="0.3">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10867</v>
      </c>
      <c r="AX392" s="118" t="s">
        <v>5459</v>
      </c>
      <c r="AY392" s="118" t="s">
        <v>10867</v>
      </c>
      <c r="AZ392" s="118" t="s">
        <v>5459</v>
      </c>
      <c r="BA392" s="116" t="str">
        <f t="shared" si="140"/>
        <v>R1L</v>
      </c>
    </row>
    <row r="393" spans="1:53" hidden="1" x14ac:dyDescent="0.3">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10868</v>
      </c>
      <c r="AX393" s="118" t="s">
        <v>5447</v>
      </c>
      <c r="AY393" s="118" t="s">
        <v>10868</v>
      </c>
      <c r="AZ393" s="118" t="s">
        <v>5447</v>
      </c>
      <c r="BA393" s="116" t="str">
        <f t="shared" si="140"/>
        <v>R1L</v>
      </c>
    </row>
    <row r="394" spans="1:53" hidden="1" x14ac:dyDescent="0.3">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10869</v>
      </c>
      <c r="AX394" s="118" t="s">
        <v>5534</v>
      </c>
      <c r="AY394" s="118" t="s">
        <v>10869</v>
      </c>
      <c r="AZ394" s="118" t="s">
        <v>5534</v>
      </c>
      <c r="BA394" s="116" t="str">
        <f t="shared" si="140"/>
        <v>R1L</v>
      </c>
    </row>
    <row r="395" spans="1:53" hidden="1" x14ac:dyDescent="0.3">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10870</v>
      </c>
      <c r="AX395" s="118" t="s">
        <v>1854</v>
      </c>
      <c r="AY395" s="118" t="s">
        <v>10870</v>
      </c>
      <c r="AZ395" s="118" t="s">
        <v>1854</v>
      </c>
      <c r="BA395" s="116" t="str">
        <f t="shared" si="140"/>
        <v>R1L</v>
      </c>
    </row>
    <row r="396" spans="1:53" hidden="1" x14ac:dyDescent="0.3">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10871</v>
      </c>
      <c r="AX396" s="118" t="s">
        <v>8601</v>
      </c>
      <c r="AY396" s="118" t="s">
        <v>10871</v>
      </c>
      <c r="AZ396" s="118" t="s">
        <v>8601</v>
      </c>
      <c r="BA396" s="116" t="str">
        <f t="shared" si="140"/>
        <v>R1L</v>
      </c>
    </row>
    <row r="397" spans="1:53" hidden="1" x14ac:dyDescent="0.3">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10872</v>
      </c>
      <c r="AX397" s="118" t="s">
        <v>5469</v>
      </c>
      <c r="AY397" s="118" t="s">
        <v>10872</v>
      </c>
      <c r="AZ397" s="118" t="s">
        <v>5469</v>
      </c>
      <c r="BA397" s="116" t="str">
        <f t="shared" si="140"/>
        <v>R1L</v>
      </c>
    </row>
    <row r="398" spans="1:53" hidden="1" x14ac:dyDescent="0.3">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10873</v>
      </c>
      <c r="AX398" s="118" t="s">
        <v>10874</v>
      </c>
      <c r="AY398" s="118" t="s">
        <v>10873</v>
      </c>
      <c r="AZ398" s="118" t="s">
        <v>10874</v>
      </c>
      <c r="BA398" s="116" t="str">
        <f t="shared" si="140"/>
        <v>R1L</v>
      </c>
    </row>
    <row r="399" spans="1:53" hidden="1" x14ac:dyDescent="0.3">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10121</v>
      </c>
      <c r="AY399" s="116" t="s">
        <v>94</v>
      </c>
      <c r="AZ399" s="116" t="s">
        <v>6881</v>
      </c>
      <c r="BA399" s="116" t="str">
        <f t="shared" si="140"/>
        <v>RA2</v>
      </c>
    </row>
    <row r="400" spans="1:53" hidden="1" x14ac:dyDescent="0.3">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10122</v>
      </c>
      <c r="AY400" s="116" t="s">
        <v>95</v>
      </c>
      <c r="AZ400" s="116" t="s">
        <v>5729</v>
      </c>
      <c r="BA400" s="116" t="str">
        <f t="shared" si="140"/>
        <v>RA2</v>
      </c>
    </row>
    <row r="401" spans="1:53" hidden="1" x14ac:dyDescent="0.3">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333</v>
      </c>
      <c r="AX401" s="116" t="s">
        <v>10123</v>
      </c>
      <c r="AY401" s="116" t="s">
        <v>333</v>
      </c>
      <c r="AZ401" s="116" t="s">
        <v>6875</v>
      </c>
      <c r="BA401" s="116" t="str">
        <f t="shared" si="140"/>
        <v>RA2</v>
      </c>
    </row>
    <row r="402" spans="1:53" hidden="1" x14ac:dyDescent="0.3">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334</v>
      </c>
      <c r="AX402" s="116" t="s">
        <v>10124</v>
      </c>
      <c r="AY402" s="116" t="s">
        <v>334</v>
      </c>
      <c r="AZ402" s="116" t="s">
        <v>6873</v>
      </c>
      <c r="BA402" s="116" t="str">
        <f t="shared" si="140"/>
        <v>RA2</v>
      </c>
    </row>
    <row r="403" spans="1:53" hidden="1" x14ac:dyDescent="0.3">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335</v>
      </c>
      <c r="AX403" s="116" t="s">
        <v>10125</v>
      </c>
      <c r="AY403" s="116" t="s">
        <v>335</v>
      </c>
      <c r="AZ403" s="116" t="s">
        <v>9024</v>
      </c>
      <c r="BA403" s="116" t="str">
        <f t="shared" si="140"/>
        <v>RA3</v>
      </c>
    </row>
    <row r="404" spans="1:53" hidden="1" x14ac:dyDescent="0.3">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336</v>
      </c>
      <c r="AX404" s="116" t="s">
        <v>10126</v>
      </c>
      <c r="AY404" s="116" t="s">
        <v>336</v>
      </c>
      <c r="AZ404" s="116" t="s">
        <v>9025</v>
      </c>
      <c r="BA404" s="116" t="str">
        <f t="shared" si="140"/>
        <v>RA3</v>
      </c>
    </row>
    <row r="405" spans="1:53" hidden="1" x14ac:dyDescent="0.3">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337</v>
      </c>
      <c r="AX405" s="116" t="s">
        <v>10127</v>
      </c>
      <c r="AY405" s="116" t="s">
        <v>337</v>
      </c>
      <c r="AZ405" s="116" t="s">
        <v>9026</v>
      </c>
      <c r="BA405" s="116" t="str">
        <f t="shared" si="140"/>
        <v>RA4</v>
      </c>
    </row>
    <row r="406" spans="1:53" hidden="1" x14ac:dyDescent="0.3">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338</v>
      </c>
      <c r="AX406" s="116" t="s">
        <v>10128</v>
      </c>
      <c r="AY406" s="116" t="s">
        <v>338</v>
      </c>
      <c r="AZ406" s="116" t="s">
        <v>9027</v>
      </c>
      <c r="BA406" s="116" t="str">
        <f t="shared" si="140"/>
        <v>RA7</v>
      </c>
    </row>
    <row r="407" spans="1:53" hidden="1" x14ac:dyDescent="0.3">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339</v>
      </c>
      <c r="AX407" s="116" t="s">
        <v>10129</v>
      </c>
      <c r="AY407" s="116" t="s">
        <v>339</v>
      </c>
      <c r="AZ407" s="116" t="s">
        <v>9028</v>
      </c>
      <c r="BA407" s="116" t="str">
        <f t="shared" si="140"/>
        <v>RA7</v>
      </c>
    </row>
    <row r="408" spans="1:53" hidden="1" x14ac:dyDescent="0.3">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340</v>
      </c>
      <c r="AX408" s="116" t="s">
        <v>10130</v>
      </c>
      <c r="AY408" s="116" t="s">
        <v>340</v>
      </c>
      <c r="AZ408" s="116" t="s">
        <v>9029</v>
      </c>
      <c r="BA408" s="116" t="str">
        <f t="shared" si="140"/>
        <v>RA7</v>
      </c>
    </row>
    <row r="409" spans="1:53" hidden="1" x14ac:dyDescent="0.3">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341</v>
      </c>
      <c r="AX409" s="116" t="s">
        <v>10131</v>
      </c>
      <c r="AY409" s="116" t="s">
        <v>341</v>
      </c>
      <c r="AZ409" s="116" t="s">
        <v>9030</v>
      </c>
      <c r="BA409" s="116" t="str">
        <f t="shared" si="140"/>
        <v>RA7</v>
      </c>
    </row>
    <row r="410" spans="1:53" hidden="1" x14ac:dyDescent="0.3">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342</v>
      </c>
      <c r="AX410" s="116" t="s">
        <v>10132</v>
      </c>
      <c r="AY410" s="116" t="s">
        <v>342</v>
      </c>
      <c r="AZ410" s="116" t="s">
        <v>9031</v>
      </c>
      <c r="BA410" s="116" t="str">
        <f t="shared" si="140"/>
        <v>RA7</v>
      </c>
    </row>
    <row r="411" spans="1:53" hidden="1" x14ac:dyDescent="0.3">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343</v>
      </c>
      <c r="AX411" s="116" t="s">
        <v>10133</v>
      </c>
      <c r="AY411" s="116" t="s">
        <v>343</v>
      </c>
      <c r="AZ411" s="116" t="s">
        <v>4850</v>
      </c>
      <c r="BA411" s="116" t="str">
        <f t="shared" si="140"/>
        <v>RA7</v>
      </c>
    </row>
    <row r="412" spans="1:53" hidden="1" x14ac:dyDescent="0.3">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597</v>
      </c>
      <c r="AX412" s="116" t="s">
        <v>10134</v>
      </c>
      <c r="AY412" s="116" t="s">
        <v>597</v>
      </c>
      <c r="AZ412" s="116" t="s">
        <v>9032</v>
      </c>
      <c r="BA412" s="116" t="str">
        <f t="shared" si="140"/>
        <v>RA7</v>
      </c>
    </row>
    <row r="413" spans="1:53" hidden="1" x14ac:dyDescent="0.3">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894</v>
      </c>
      <c r="AX413" s="116" t="s">
        <v>10135</v>
      </c>
      <c r="AY413" s="116" t="s">
        <v>894</v>
      </c>
      <c r="AZ413" s="116" t="s">
        <v>9033</v>
      </c>
      <c r="BA413" s="116" t="str">
        <f t="shared" si="140"/>
        <v>RA7</v>
      </c>
    </row>
    <row r="414" spans="1:53" hidden="1" x14ac:dyDescent="0.3">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598</v>
      </c>
      <c r="AX414" s="116" t="s">
        <v>10136</v>
      </c>
      <c r="AY414" s="116" t="s">
        <v>598</v>
      </c>
      <c r="AZ414" s="116" t="s">
        <v>2654</v>
      </c>
      <c r="BA414" s="116" t="str">
        <f t="shared" si="140"/>
        <v>RA7</v>
      </c>
    </row>
    <row r="415" spans="1:53" hidden="1" x14ac:dyDescent="0.3">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0</v>
      </c>
      <c r="R415" s="51">
        <f t="shared" si="201"/>
        <v>1</v>
      </c>
      <c r="S415" s="51">
        <f t="shared" si="201"/>
        <v>1</v>
      </c>
      <c r="T415" s="51">
        <f t="shared" si="201"/>
        <v>1</v>
      </c>
      <c r="U415" s="51">
        <f t="shared" si="201"/>
        <v>0</v>
      </c>
      <c r="V415" s="51" t="e">
        <f>IF(AND(#REF!="N",$U$214&gt;0),1,0)</f>
        <v>#REF!</v>
      </c>
      <c r="W415" s="51"/>
      <c r="X415" s="51"/>
      <c r="Y415" s="37">
        <f t="shared" si="192"/>
        <v>3</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599</v>
      </c>
      <c r="AX415" s="116" t="s">
        <v>10137</v>
      </c>
      <c r="AY415" s="116" t="s">
        <v>599</v>
      </c>
      <c r="AZ415" s="116" t="s">
        <v>9034</v>
      </c>
      <c r="BA415" s="116" t="str">
        <f t="shared" si="140"/>
        <v>RA7</v>
      </c>
    </row>
    <row r="416" spans="1:53" hidden="1" x14ac:dyDescent="0.3">
      <c r="A416" s="36" t="s">
        <v>60</v>
      </c>
      <c r="B416" s="36" t="s">
        <v>60</v>
      </c>
      <c r="D416" s="53" t="s">
        <v>60</v>
      </c>
      <c r="E416" s="48" t="s">
        <v>60</v>
      </c>
      <c r="F416" s="53" t="s">
        <v>60</v>
      </c>
      <c r="G416" s="48" t="s">
        <v>60</v>
      </c>
      <c r="H416" s="48" t="s">
        <v>60</v>
      </c>
      <c r="I416" s="48" t="s">
        <v>10974</v>
      </c>
      <c r="U416" s="48" t="s">
        <v>10107</v>
      </c>
      <c r="V416" s="48" t="s">
        <v>10106</v>
      </c>
      <c r="AM416" s="36">
        <f>SUM(AM216:AM414)</f>
        <v>0</v>
      </c>
      <c r="AO416" s="36">
        <f>SUM(AO216:AO415)</f>
        <v>0</v>
      </c>
      <c r="AP416" s="36">
        <f>SUM(AP216:AP415)</f>
        <v>0</v>
      </c>
      <c r="AV416" s="115" t="str">
        <f t="shared" si="139"/>
        <v>RA9ASHBURTON AND BUCKFASTLEIGH HOSPITAL</v>
      </c>
      <c r="AW416" s="116" t="s">
        <v>10053</v>
      </c>
      <c r="AX416" s="116" t="s">
        <v>2712</v>
      </c>
      <c r="AY416" s="116" t="s">
        <v>10053</v>
      </c>
      <c r="AZ416" s="116" t="s">
        <v>2712</v>
      </c>
      <c r="BA416" s="116" t="str">
        <f t="shared" si="140"/>
        <v>RA9</v>
      </c>
    </row>
    <row r="417" spans="1:53" hidden="1" x14ac:dyDescent="0.3">
      <c r="E417" s="48" t="s">
        <v>1214</v>
      </c>
      <c r="F417" s="36" t="s">
        <v>1212</v>
      </c>
      <c r="G417" s="48" t="s">
        <v>1213</v>
      </c>
      <c r="H417" s="48" t="s">
        <v>10976</v>
      </c>
      <c r="I417" s="48" t="s">
        <v>10975</v>
      </c>
      <c r="J417" s="48" t="s">
        <v>8130</v>
      </c>
      <c r="K417" s="48" t="s">
        <v>8131</v>
      </c>
      <c r="L417" s="48" t="s">
        <v>8134</v>
      </c>
      <c r="AC417" s="36">
        <f>SUM(AC216:AC415)</f>
        <v>0</v>
      </c>
      <c r="AE417" s="36">
        <f t="shared" ref="AE417:AG417" si="202">SUM(AE216:AE415)</f>
        <v>11</v>
      </c>
      <c r="AF417" s="36">
        <f t="shared" si="202"/>
        <v>2</v>
      </c>
      <c r="AG417" s="36">
        <f t="shared" si="202"/>
        <v>14</v>
      </c>
      <c r="AO417" s="36" t="s">
        <v>10960</v>
      </c>
      <c r="AP417" s="36" t="s">
        <v>10979</v>
      </c>
      <c r="AV417" s="115" t="str">
        <f t="shared" si="139"/>
        <v>RA9BOVEY TRACEY HOSPITAL</v>
      </c>
      <c r="AW417" s="116" t="s">
        <v>10054</v>
      </c>
      <c r="AX417" s="116" t="s">
        <v>2728</v>
      </c>
      <c r="AY417" s="116" t="s">
        <v>10054</v>
      </c>
      <c r="AZ417" s="116" t="s">
        <v>2728</v>
      </c>
      <c r="BA417" s="116" t="str">
        <f t="shared" si="140"/>
        <v>RA9</v>
      </c>
    </row>
    <row r="418" spans="1:53" hidden="1" x14ac:dyDescent="0.3">
      <c r="A418" s="36" t="s">
        <v>13</v>
      </c>
      <c r="B418" s="36" t="s">
        <v>14</v>
      </c>
      <c r="D418" s="36" t="s">
        <v>372</v>
      </c>
      <c r="AV418" s="115" t="str">
        <f t="shared" si="139"/>
        <v>RA9BRIXHAM HOSPITAL</v>
      </c>
      <c r="AW418" s="116" t="s">
        <v>10055</v>
      </c>
      <c r="AX418" s="116" t="s">
        <v>2706</v>
      </c>
      <c r="AY418" s="116" t="s">
        <v>10055</v>
      </c>
      <c r="AZ418" s="116" t="s">
        <v>10056</v>
      </c>
      <c r="BA418" s="116" t="str">
        <f t="shared" si="140"/>
        <v>RA9</v>
      </c>
    </row>
    <row r="419" spans="1:53" hidden="1" x14ac:dyDescent="0.3">
      <c r="AC419" s="36" t="s">
        <v>10965</v>
      </c>
      <c r="AE419" s="36" t="s">
        <v>10966</v>
      </c>
      <c r="AF419" s="36" t="s">
        <v>10967</v>
      </c>
      <c r="AG419" s="36" t="s">
        <v>10968</v>
      </c>
      <c r="AV419" s="115" t="str">
        <f t="shared" ref="AV419:AV482" si="203">CONCATENATE(LEFT(AW419, 3),AX419)</f>
        <v>RA9DARTMOUTH HOSPITAL</v>
      </c>
      <c r="AW419" s="116" t="s">
        <v>10057</v>
      </c>
      <c r="AX419" s="116" t="s">
        <v>2714</v>
      </c>
      <c r="AY419" s="116" t="s">
        <v>10057</v>
      </c>
      <c r="AZ419" s="116" t="s">
        <v>2714</v>
      </c>
      <c r="BA419" s="116" t="str">
        <f t="shared" ref="BA419:BA482" si="204">LEFT(AY419,3)</f>
        <v>RA9</v>
      </c>
    </row>
    <row r="420" spans="1:53" hidden="1" x14ac:dyDescent="0.3">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5" t="str">
        <f t="shared" si="203"/>
        <v>RA9DAWLISH HOSPITAL</v>
      </c>
      <c r="AW420" s="116" t="s">
        <v>10058</v>
      </c>
      <c r="AX420" s="116" t="s">
        <v>2716</v>
      </c>
      <c r="AY420" s="116" t="s">
        <v>10058</v>
      </c>
      <c r="AZ420" s="116" t="s">
        <v>2716</v>
      </c>
      <c r="BA420" s="116" t="str">
        <f t="shared" si="204"/>
        <v>RA9</v>
      </c>
    </row>
    <row r="421" spans="1:53" ht="12.75" hidden="1" customHeight="1" x14ac:dyDescent="0.3">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5" t="str">
        <f t="shared" si="203"/>
        <v>RA9NEWTON ABBOT HOSPITAL</v>
      </c>
      <c r="AW421" s="116" t="s">
        <v>10059</v>
      </c>
      <c r="AX421" s="116" t="s">
        <v>2718</v>
      </c>
      <c r="AY421" s="116" t="s">
        <v>10059</v>
      </c>
      <c r="AZ421" s="116" t="s">
        <v>2718</v>
      </c>
      <c r="BA421" s="116" t="str">
        <f t="shared" si="204"/>
        <v>RA9</v>
      </c>
    </row>
    <row r="422" spans="1:53" hidden="1" x14ac:dyDescent="0.3">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5" t="str">
        <f t="shared" si="203"/>
        <v>RA9PAIGNTON HOSPITAL</v>
      </c>
      <c r="AW422" s="116" t="s">
        <v>10060</v>
      </c>
      <c r="AX422" s="116" t="s">
        <v>2704</v>
      </c>
      <c r="AY422" s="116" t="s">
        <v>10060</v>
      </c>
      <c r="AZ422" s="116" t="s">
        <v>2704</v>
      </c>
      <c r="BA422" s="116" t="str">
        <f t="shared" si="204"/>
        <v>RA9</v>
      </c>
    </row>
    <row r="423" spans="1:53" hidden="1" x14ac:dyDescent="0.3">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10061</v>
      </c>
      <c r="AX423" s="116" t="s">
        <v>2720</v>
      </c>
      <c r="AY423" s="116" t="s">
        <v>10061</v>
      </c>
      <c r="AZ423" s="116" t="s">
        <v>2720</v>
      </c>
      <c r="BA423" s="116" t="str">
        <f t="shared" si="204"/>
        <v>RA9</v>
      </c>
    </row>
    <row r="424" spans="1:53" hidden="1" x14ac:dyDescent="0.3">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5" t="str">
        <f t="shared" si="203"/>
        <v>RA9TORBAY HOSPITAL - RA901</v>
      </c>
      <c r="AW424" s="116" t="s">
        <v>65</v>
      </c>
      <c r="AX424" s="116" t="s">
        <v>10138</v>
      </c>
      <c r="AY424" s="116" t="s">
        <v>65</v>
      </c>
      <c r="AZ424" s="116" t="s">
        <v>5569</v>
      </c>
      <c r="BA424" s="116" t="str">
        <f t="shared" si="204"/>
        <v>RA9</v>
      </c>
    </row>
    <row r="425" spans="1:53" hidden="1" x14ac:dyDescent="0.3">
      <c r="D425" s="108"/>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5" t="str">
        <f t="shared" si="203"/>
        <v>RA9TOTNES HOSPITAL</v>
      </c>
      <c r="AW425" s="116" t="s">
        <v>10062</v>
      </c>
      <c r="AX425" s="116" t="s">
        <v>2722</v>
      </c>
      <c r="AY425" s="116" t="s">
        <v>10062</v>
      </c>
      <c r="AZ425" s="116" t="s">
        <v>2722</v>
      </c>
      <c r="BA425" s="116" t="str">
        <f t="shared" si="204"/>
        <v>RA9</v>
      </c>
    </row>
    <row r="426" spans="1:53" hidden="1" x14ac:dyDescent="0.3">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5" t="str">
        <f t="shared" si="203"/>
        <v>RAEBRADFORD ROYAL INFIRMARY - RAE01</v>
      </c>
      <c r="AW426" s="116" t="s">
        <v>66</v>
      </c>
      <c r="AX426" s="116" t="s">
        <v>10139</v>
      </c>
      <c r="AY426" s="116" t="s">
        <v>66</v>
      </c>
      <c r="AZ426" s="116" t="s">
        <v>9035</v>
      </c>
      <c r="BA426" s="116" t="str">
        <f t="shared" si="204"/>
        <v>RAE</v>
      </c>
    </row>
    <row r="427" spans="1:53" hidden="1" x14ac:dyDescent="0.3">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5" t="str">
        <f t="shared" si="203"/>
        <v>RAEST LUKES HOSPITAL - RAE05</v>
      </c>
      <c r="AW427" s="116" t="s">
        <v>67</v>
      </c>
      <c r="AX427" s="116" t="s">
        <v>10140</v>
      </c>
      <c r="AY427" s="116" t="s">
        <v>67</v>
      </c>
      <c r="AZ427" s="116" t="s">
        <v>6822</v>
      </c>
      <c r="BA427" s="116" t="str">
        <f t="shared" si="204"/>
        <v>RAE</v>
      </c>
    </row>
    <row r="428" spans="1:53" hidden="1" x14ac:dyDescent="0.3">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5" t="str">
        <f t="shared" si="203"/>
        <v>RAJBASILDON HOSPITAL</v>
      </c>
      <c r="AW428" s="116" t="s">
        <v>8704</v>
      </c>
      <c r="AX428" s="116" t="s">
        <v>1340</v>
      </c>
      <c r="AY428" s="116" t="s">
        <v>8704</v>
      </c>
      <c r="AZ428" s="116" t="s">
        <v>1340</v>
      </c>
      <c r="BA428" s="116" t="str">
        <f t="shared" si="204"/>
        <v>RAJ</v>
      </c>
    </row>
    <row r="429" spans="1:53" hidden="1" x14ac:dyDescent="0.3">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5" t="str">
        <f t="shared" si="203"/>
        <v>RAJBRENTWOOD COMMUNITY HOSPITAL - RAJ25</v>
      </c>
      <c r="AW429" s="116" t="s">
        <v>68</v>
      </c>
      <c r="AX429" s="116" t="s">
        <v>10141</v>
      </c>
      <c r="AY429" s="116" t="s">
        <v>68</v>
      </c>
      <c r="AZ429" s="116" t="s">
        <v>1359</v>
      </c>
      <c r="BA429" s="116" t="str">
        <f t="shared" si="204"/>
        <v>RAJ</v>
      </c>
    </row>
    <row r="430" spans="1:53" hidden="1" x14ac:dyDescent="0.3">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5" t="str">
        <f t="shared" si="203"/>
        <v>RAJSOUTHEND HOSPITAL - RAJ01</v>
      </c>
      <c r="AW430" s="116" t="s">
        <v>69</v>
      </c>
      <c r="AX430" s="116" t="s">
        <v>10142</v>
      </c>
      <c r="AY430" s="116" t="s">
        <v>69</v>
      </c>
      <c r="AZ430" s="116" t="s">
        <v>9036</v>
      </c>
      <c r="BA430" s="116" t="str">
        <f t="shared" si="204"/>
        <v>RAJ</v>
      </c>
    </row>
    <row r="431" spans="1:53" hidden="1" x14ac:dyDescent="0.3">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5" t="str">
        <f t="shared" si="203"/>
        <v>RALBARNET HOSPITAL</v>
      </c>
      <c r="AW431" s="119" t="s">
        <v>9902</v>
      </c>
      <c r="AX431" s="119" t="s">
        <v>9633</v>
      </c>
      <c r="AY431" s="119" t="s">
        <v>9902</v>
      </c>
      <c r="AZ431" s="119" t="s">
        <v>9633</v>
      </c>
      <c r="BA431" s="116" t="str">
        <f t="shared" si="204"/>
        <v>RAL</v>
      </c>
    </row>
    <row r="432" spans="1:53" hidden="1" x14ac:dyDescent="0.3">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5" t="str">
        <f t="shared" si="203"/>
        <v>RALCHASE FARM HOSPITAL</v>
      </c>
      <c r="AW432" s="119" t="s">
        <v>9903</v>
      </c>
      <c r="AX432" s="119" t="s">
        <v>4032</v>
      </c>
      <c r="AY432" s="119" t="s">
        <v>9903</v>
      </c>
      <c r="AZ432" s="119" t="s">
        <v>4032</v>
      </c>
      <c r="BA432" s="116" t="str">
        <f t="shared" si="204"/>
        <v>RAL</v>
      </c>
    </row>
    <row r="433" spans="4:53" hidden="1" x14ac:dyDescent="0.3">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5" t="str">
        <f t="shared" si="203"/>
        <v>RALEDGWARE COMMUNITY HOSPITAL - RALRA</v>
      </c>
      <c r="AW433" s="116" t="s">
        <v>70</v>
      </c>
      <c r="AX433" s="116" t="s">
        <v>10143</v>
      </c>
      <c r="AY433" s="116" t="s">
        <v>70</v>
      </c>
      <c r="AZ433" s="116" t="s">
        <v>4038</v>
      </c>
      <c r="BA433" s="116" t="str">
        <f t="shared" si="204"/>
        <v>RAL</v>
      </c>
    </row>
    <row r="434" spans="4:53" hidden="1" x14ac:dyDescent="0.3">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5" t="str">
        <f t="shared" si="203"/>
        <v>RALFINCHLEY MEMORIAL HOSPITAL - RAL22</v>
      </c>
      <c r="AW434" s="116" t="s">
        <v>71</v>
      </c>
      <c r="AX434" s="116" t="s">
        <v>10144</v>
      </c>
      <c r="AY434" s="116" t="s">
        <v>71</v>
      </c>
      <c r="AZ434" s="116" t="s">
        <v>4040</v>
      </c>
      <c r="BA434" s="116" t="str">
        <f t="shared" si="204"/>
        <v>RAL</v>
      </c>
    </row>
    <row r="435" spans="4:53" hidden="1" x14ac:dyDescent="0.3">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5" t="str">
        <f t="shared" si="203"/>
        <v>RALHARPENDEN MEMORIAL HOSPITAL - RALHA</v>
      </c>
      <c r="AW435" s="116" t="s">
        <v>72</v>
      </c>
      <c r="AX435" s="116" t="s">
        <v>10145</v>
      </c>
      <c r="AY435" s="116" t="s">
        <v>72</v>
      </c>
      <c r="AZ435" s="116" t="s">
        <v>7301</v>
      </c>
      <c r="BA435" s="116" t="str">
        <f t="shared" si="204"/>
        <v>RAL</v>
      </c>
    </row>
    <row r="436" spans="4:53" ht="12.75" hidden="1" customHeight="1" x14ac:dyDescent="0.3">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5" t="str">
        <f t="shared" si="203"/>
        <v>RALMOUNT VERNON HOSPITAL - RALMV</v>
      </c>
      <c r="AW436" s="116" t="s">
        <v>73</v>
      </c>
      <c r="AX436" s="116" t="s">
        <v>10146</v>
      </c>
      <c r="AY436" s="116" t="s">
        <v>73</v>
      </c>
      <c r="AZ436" s="116" t="s">
        <v>6810</v>
      </c>
      <c r="BA436" s="116" t="str">
        <f t="shared" si="204"/>
        <v>RAL</v>
      </c>
    </row>
    <row r="437" spans="4:53" hidden="1" x14ac:dyDescent="0.3">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5" t="str">
        <f t="shared" si="203"/>
        <v>RALQUEEN MARY'S HOUSE - RAL02</v>
      </c>
      <c r="AW437" s="116" t="s">
        <v>74</v>
      </c>
      <c r="AX437" s="116" t="s">
        <v>10147</v>
      </c>
      <c r="AY437" s="116" t="s">
        <v>74</v>
      </c>
      <c r="AZ437" s="116" t="s">
        <v>8929</v>
      </c>
      <c r="BA437" s="116" t="str">
        <f t="shared" si="204"/>
        <v>RAL</v>
      </c>
    </row>
    <row r="438" spans="4:53" hidden="1" x14ac:dyDescent="0.3">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5" t="str">
        <f t="shared" si="203"/>
        <v>RALROYAL FREE HOSPITAL - RAL01</v>
      </c>
      <c r="AW438" s="116" t="s">
        <v>75</v>
      </c>
      <c r="AX438" s="116" t="s">
        <v>10148</v>
      </c>
      <c r="AY438" s="116" t="s">
        <v>75</v>
      </c>
      <c r="AZ438" s="116" t="s">
        <v>8871</v>
      </c>
      <c r="BA438" s="116" t="str">
        <f t="shared" si="204"/>
        <v>RAL</v>
      </c>
    </row>
    <row r="439" spans="4:53" hidden="1" x14ac:dyDescent="0.3">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5" t="str">
        <f t="shared" si="203"/>
        <v>RALST. ALBANS CITY HOSPITAL - RALAL</v>
      </c>
      <c r="AW439" s="116" t="s">
        <v>77</v>
      </c>
      <c r="AX439" s="116" t="s">
        <v>10149</v>
      </c>
      <c r="AY439" s="116" t="s">
        <v>77</v>
      </c>
      <c r="AZ439" s="116" t="s">
        <v>9037</v>
      </c>
      <c r="BA439" s="116" t="str">
        <f t="shared" si="204"/>
        <v>RAL</v>
      </c>
    </row>
    <row r="440" spans="4:53" hidden="1" x14ac:dyDescent="0.3">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5" t="str">
        <f t="shared" si="203"/>
        <v>RALWATFORD GENERAL HOSPITAL - RALWA</v>
      </c>
      <c r="AW440" s="116" t="s">
        <v>78</v>
      </c>
      <c r="AX440" s="116" t="s">
        <v>10150</v>
      </c>
      <c r="AY440" s="116" t="s">
        <v>78</v>
      </c>
      <c r="AZ440" s="116" t="s">
        <v>9038</v>
      </c>
      <c r="BA440" s="116" t="str">
        <f t="shared" si="204"/>
        <v>RAL</v>
      </c>
    </row>
    <row r="441" spans="4:53" hidden="1" x14ac:dyDescent="0.3">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5" t="str">
        <f t="shared" si="203"/>
        <v>RANROYAL NATIONAL ORTHOPAEDIC HOSPITAL (BOLSOVER STREET) - RAN02</v>
      </c>
      <c r="AW441" s="116" t="s">
        <v>79</v>
      </c>
      <c r="AX441" s="116" t="s">
        <v>10151</v>
      </c>
      <c r="AY441" s="116" t="s">
        <v>79</v>
      </c>
      <c r="AZ441" s="116" t="s">
        <v>9039</v>
      </c>
      <c r="BA441" s="116" t="str">
        <f t="shared" si="204"/>
        <v>RAN</v>
      </c>
    </row>
    <row r="442" spans="4:53" hidden="1" x14ac:dyDescent="0.3">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5" t="str">
        <f t="shared" si="203"/>
        <v>RANTHE ROYAL NATIONAL ORTHOPAEDIC HOSPITAL (STANMORE) - RAN01</v>
      </c>
      <c r="AW442" s="116" t="s">
        <v>80</v>
      </c>
      <c r="AX442" s="116" t="s">
        <v>10152</v>
      </c>
      <c r="AY442" s="116" t="s">
        <v>80</v>
      </c>
      <c r="AZ442" s="116" t="s">
        <v>9040</v>
      </c>
      <c r="BA442" s="116" t="str">
        <f t="shared" si="204"/>
        <v>RAN</v>
      </c>
    </row>
    <row r="443" spans="4:53" hidden="1" x14ac:dyDescent="0.3">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5" t="str">
        <f t="shared" si="203"/>
        <v>RAPNORTH MIDDLESEX HOSPITAL - RAPNM</v>
      </c>
      <c r="AW443" s="116" t="s">
        <v>790</v>
      </c>
      <c r="AX443" s="116" t="s">
        <v>10153</v>
      </c>
      <c r="AY443" s="116" t="s">
        <v>790</v>
      </c>
      <c r="AZ443" s="116" t="s">
        <v>9041</v>
      </c>
      <c r="BA443" s="116" t="str">
        <f t="shared" si="204"/>
        <v>RAP</v>
      </c>
    </row>
    <row r="444" spans="4:53" hidden="1" x14ac:dyDescent="0.3">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5" t="str">
        <f t="shared" si="203"/>
        <v>RAPST ANNS HOSPITAL (ACUTE WARDS) - RAPST</v>
      </c>
      <c r="AW444" s="116" t="s">
        <v>791</v>
      </c>
      <c r="AX444" s="116" t="s">
        <v>10154</v>
      </c>
      <c r="AY444" s="116" t="s">
        <v>791</v>
      </c>
      <c r="AZ444" s="116" t="s">
        <v>9042</v>
      </c>
      <c r="BA444" s="116" t="str">
        <f t="shared" si="204"/>
        <v>RAP</v>
      </c>
    </row>
    <row r="445" spans="4:53" hidden="1" x14ac:dyDescent="0.3">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5" t="str">
        <f t="shared" si="203"/>
        <v>RASHILLINGDON HOSPITAL - RAS01</v>
      </c>
      <c r="AW445" s="116" t="s">
        <v>792</v>
      </c>
      <c r="AX445" s="116" t="s">
        <v>10155</v>
      </c>
      <c r="AY445" s="116" t="s">
        <v>792</v>
      </c>
      <c r="AZ445" s="116" t="s">
        <v>1240</v>
      </c>
      <c r="BA445" s="116" t="str">
        <f t="shared" si="204"/>
        <v>RAS</v>
      </c>
    </row>
    <row r="446" spans="4:53" hidden="1" x14ac:dyDescent="0.3">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5" t="str">
        <f t="shared" si="203"/>
        <v>RASMOUNT VERNON HOSPITAL SITE - RAS02</v>
      </c>
      <c r="AW446" s="116" t="s">
        <v>793</v>
      </c>
      <c r="AX446" s="116" t="s">
        <v>10156</v>
      </c>
      <c r="AY446" s="116" t="s">
        <v>793</v>
      </c>
      <c r="AZ446" s="116" t="s">
        <v>9043</v>
      </c>
      <c r="BA446" s="116" t="str">
        <f t="shared" si="204"/>
        <v>RAS</v>
      </c>
    </row>
    <row r="447" spans="4:53" hidden="1" x14ac:dyDescent="0.3">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5" t="str">
        <f t="shared" si="203"/>
        <v>RATBARKING HOSPITAL</v>
      </c>
      <c r="AW447" s="116" t="s">
        <v>1301</v>
      </c>
      <c r="AX447" s="116" t="s">
        <v>1302</v>
      </c>
      <c r="AY447" s="116" t="s">
        <v>1301</v>
      </c>
      <c r="AZ447" s="116" t="s">
        <v>1302</v>
      </c>
      <c r="BA447" s="116" t="str">
        <f t="shared" si="204"/>
        <v>RAT</v>
      </c>
    </row>
    <row r="448" spans="4:53" hidden="1" x14ac:dyDescent="0.3">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5" t="str">
        <f t="shared" si="203"/>
        <v>RATBASILDON HOSPITAL</v>
      </c>
      <c r="AW448" s="116" t="s">
        <v>1339</v>
      </c>
      <c r="AX448" s="116" t="s">
        <v>1340</v>
      </c>
      <c r="AY448" s="116" t="s">
        <v>1339</v>
      </c>
      <c r="AZ448" s="116" t="s">
        <v>1340</v>
      </c>
      <c r="BA448" s="116" t="str">
        <f t="shared" si="204"/>
        <v>RAT</v>
      </c>
    </row>
    <row r="449" spans="4:53" hidden="1" x14ac:dyDescent="0.3">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5" t="str">
        <f t="shared" si="203"/>
        <v>RATBILLERICAY COMMUNITY HOSPITAL</v>
      </c>
      <c r="AW449" s="116" t="s">
        <v>1311</v>
      </c>
      <c r="AX449" s="116" t="s">
        <v>1312</v>
      </c>
      <c r="AY449" s="116" t="s">
        <v>1311</v>
      </c>
      <c r="AZ449" s="116" t="s">
        <v>1312</v>
      </c>
      <c r="BA449" s="116" t="str">
        <f t="shared" si="204"/>
        <v>RAT</v>
      </c>
    </row>
    <row r="450" spans="4:53" hidden="1" x14ac:dyDescent="0.3">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5" t="str">
        <f t="shared" si="203"/>
        <v>RATBRENTWOOD COMMUNITY HOSPITAL</v>
      </c>
      <c r="AW450" s="116" t="s">
        <v>1358</v>
      </c>
      <c r="AX450" s="116" t="s">
        <v>1359</v>
      </c>
      <c r="AY450" s="116" t="s">
        <v>1358</v>
      </c>
      <c r="AZ450" s="116" t="s">
        <v>1359</v>
      </c>
      <c r="BA450" s="116" t="str">
        <f t="shared" si="204"/>
        <v>RAT</v>
      </c>
    </row>
    <row r="451" spans="4:53" hidden="1" x14ac:dyDescent="0.3">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5" t="str">
        <f t="shared" si="203"/>
        <v>RATBROOKSIDE</v>
      </c>
      <c r="AW451" s="116" t="s">
        <v>1365</v>
      </c>
      <c r="AX451" s="116" t="s">
        <v>1357</v>
      </c>
      <c r="AY451" s="116" t="s">
        <v>1365</v>
      </c>
      <c r="AZ451" s="116" t="s">
        <v>1357</v>
      </c>
      <c r="BA451" s="116" t="str">
        <f t="shared" si="204"/>
        <v>RAT</v>
      </c>
    </row>
    <row r="452" spans="4:53" hidden="1" x14ac:dyDescent="0.3">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5" t="str">
        <f t="shared" si="203"/>
        <v>RATCHADWELL HEATH (CHS)</v>
      </c>
      <c r="AW452" s="116" t="s">
        <v>1309</v>
      </c>
      <c r="AX452" s="116" t="s">
        <v>1310</v>
      </c>
      <c r="AY452" s="116" t="s">
        <v>1309</v>
      </c>
      <c r="AZ452" s="116" t="s">
        <v>1310</v>
      </c>
      <c r="BA452" s="116" t="str">
        <f t="shared" si="204"/>
        <v>RAT</v>
      </c>
    </row>
    <row r="453" spans="4:53" hidden="1" x14ac:dyDescent="0.3">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5" t="str">
        <f t="shared" si="203"/>
        <v>RATCHILD &amp; FAMILY FOREST</v>
      </c>
      <c r="AW453" s="116" t="s">
        <v>1376</v>
      </c>
      <c r="AX453" s="116" t="s">
        <v>1377</v>
      </c>
      <c r="AY453" s="116" t="s">
        <v>1376</v>
      </c>
      <c r="AZ453" s="116" t="s">
        <v>1377</v>
      </c>
      <c r="BA453" s="116" t="str">
        <f t="shared" si="204"/>
        <v>RAT</v>
      </c>
    </row>
    <row r="454" spans="4:53" hidden="1" x14ac:dyDescent="0.3">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5" t="str">
        <f t="shared" si="203"/>
        <v>RATCOMMUNITY PAEDIATRICS - CDC</v>
      </c>
      <c r="AW454" s="116" t="s">
        <v>1313</v>
      </c>
      <c r="AX454" s="116" t="s">
        <v>1314</v>
      </c>
      <c r="AY454" s="116" t="s">
        <v>1313</v>
      </c>
      <c r="AZ454" s="116" t="s">
        <v>1314</v>
      </c>
      <c r="BA454" s="116" t="str">
        <f t="shared" si="204"/>
        <v>RAT</v>
      </c>
    </row>
    <row r="455" spans="4:53" ht="12.75" hidden="1" customHeight="1" x14ac:dyDescent="0.3">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5" t="str">
        <f t="shared" si="203"/>
        <v>RATDRUG &amp; ALCOHOL ILFORD</v>
      </c>
      <c r="AW455" s="116" t="s">
        <v>1353</v>
      </c>
      <c r="AX455" s="116" t="s">
        <v>1354</v>
      </c>
      <c r="AY455" s="116" t="s">
        <v>1353</v>
      </c>
      <c r="AZ455" s="116" t="s">
        <v>1354</v>
      </c>
      <c r="BA455" s="116" t="str">
        <f t="shared" si="204"/>
        <v>RAT</v>
      </c>
    </row>
    <row r="456" spans="4:53" hidden="1" x14ac:dyDescent="0.3">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5" t="str">
        <f t="shared" si="203"/>
        <v>RATFACE TO FACE</v>
      </c>
      <c r="AW456" s="116" t="s">
        <v>1315</v>
      </c>
      <c r="AX456" s="116" t="s">
        <v>1316</v>
      </c>
      <c r="AY456" s="116" t="s">
        <v>1315</v>
      </c>
      <c r="AZ456" s="116" t="s">
        <v>1316</v>
      </c>
      <c r="BA456" s="116" t="str">
        <f t="shared" si="204"/>
        <v>RAT</v>
      </c>
    </row>
    <row r="457" spans="4:53" hidden="1" x14ac:dyDescent="0.3">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5" t="str">
        <f t="shared" si="203"/>
        <v>RATFIVE ELMS (CHS)</v>
      </c>
      <c r="AW457" s="116" t="s">
        <v>1317</v>
      </c>
      <c r="AX457" s="116" t="s">
        <v>1318</v>
      </c>
      <c r="AY457" s="116" t="s">
        <v>1317</v>
      </c>
      <c r="AZ457" s="116" t="s">
        <v>1318</v>
      </c>
      <c r="BA457" s="116" t="str">
        <f t="shared" si="204"/>
        <v>RAT</v>
      </c>
    </row>
    <row r="458" spans="4:53" hidden="1" x14ac:dyDescent="0.3">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5" t="str">
        <f t="shared" si="203"/>
        <v>RATFOXGLOVE WARD</v>
      </c>
      <c r="AW458" s="116" t="s">
        <v>8853</v>
      </c>
      <c r="AX458" s="116" t="s">
        <v>9045</v>
      </c>
      <c r="AY458" s="116" t="s">
        <v>8853</v>
      </c>
      <c r="AZ458" s="116" t="s">
        <v>9045</v>
      </c>
      <c r="BA458" s="116" t="str">
        <f t="shared" si="204"/>
        <v>RAT</v>
      </c>
    </row>
    <row r="459" spans="4:53" hidden="1" x14ac:dyDescent="0.3">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5" t="str">
        <f t="shared" si="203"/>
        <v>RATGALLEON AND HERONWOOD</v>
      </c>
      <c r="AW459" s="116" t="s">
        <v>1319</v>
      </c>
      <c r="AX459" s="116" t="s">
        <v>1320</v>
      </c>
      <c r="AY459" s="116" t="s">
        <v>1319</v>
      </c>
      <c r="AZ459" s="116" t="s">
        <v>1320</v>
      </c>
      <c r="BA459" s="116" t="str">
        <f t="shared" si="204"/>
        <v>RAT</v>
      </c>
    </row>
    <row r="460" spans="4:53" hidden="1" x14ac:dyDescent="0.3">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5" t="str">
        <f t="shared" si="203"/>
        <v>RATGOODMAYES HOSPITAL</v>
      </c>
      <c r="AW460" s="116" t="s">
        <v>1323</v>
      </c>
      <c r="AX460" s="116" t="s">
        <v>1324</v>
      </c>
      <c r="AY460" s="116" t="s">
        <v>1323</v>
      </c>
      <c r="AZ460" s="116" t="s">
        <v>1324</v>
      </c>
      <c r="BA460" s="116" t="str">
        <f t="shared" si="204"/>
        <v>RAT</v>
      </c>
    </row>
    <row r="461" spans="4:53" hidden="1" x14ac:dyDescent="0.3">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5" t="str">
        <f t="shared" si="203"/>
        <v>RATGREENTHORNE</v>
      </c>
      <c r="AW461" s="116" t="s">
        <v>1325</v>
      </c>
      <c r="AX461" s="116" t="s">
        <v>1326</v>
      </c>
      <c r="AY461" s="116" t="s">
        <v>1325</v>
      </c>
      <c r="AZ461" s="116" t="s">
        <v>1326</v>
      </c>
      <c r="BA461" s="116" t="str">
        <f t="shared" si="204"/>
        <v>RAT</v>
      </c>
    </row>
    <row r="462" spans="4:53" hidden="1" x14ac:dyDescent="0.3">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5" t="str">
        <f t="shared" si="203"/>
        <v>RATGREENTHORNE</v>
      </c>
      <c r="AW462" s="116" t="s">
        <v>1380</v>
      </c>
      <c r="AX462" s="116" t="s">
        <v>1326</v>
      </c>
      <c r="AY462" s="116" t="s">
        <v>1380</v>
      </c>
      <c r="AZ462" s="116" t="s">
        <v>1326</v>
      </c>
      <c r="BA462" s="116" t="str">
        <f t="shared" si="204"/>
        <v>RAT</v>
      </c>
    </row>
    <row r="463" spans="4:53" hidden="1" x14ac:dyDescent="0.3">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5" t="str">
        <f t="shared" si="203"/>
        <v>RATGROVELANDS DAY HOSPITAL</v>
      </c>
      <c r="AW463" s="116" t="s">
        <v>1355</v>
      </c>
      <c r="AX463" s="116" t="s">
        <v>1356</v>
      </c>
      <c r="AY463" s="116" t="s">
        <v>1355</v>
      </c>
      <c r="AZ463" s="116" t="s">
        <v>1356</v>
      </c>
      <c r="BA463" s="116" t="str">
        <f t="shared" si="204"/>
        <v>RAT</v>
      </c>
    </row>
    <row r="464" spans="4:53" hidden="1" x14ac:dyDescent="0.3">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5" t="str">
        <f t="shared" si="203"/>
        <v>RATHAWKWELL COURT</v>
      </c>
      <c r="AW464" s="116" t="s">
        <v>8852</v>
      </c>
      <c r="AX464" s="116" t="s">
        <v>9046</v>
      </c>
      <c r="AY464" s="116" t="s">
        <v>8852</v>
      </c>
      <c r="AZ464" s="116" t="s">
        <v>9046</v>
      </c>
      <c r="BA464" s="116" t="str">
        <f t="shared" si="204"/>
        <v>RAT</v>
      </c>
    </row>
    <row r="465" spans="4:53" hidden="1" x14ac:dyDescent="0.3">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5" t="str">
        <f t="shared" si="203"/>
        <v>RATHERONWOOD AND GALLEON</v>
      </c>
      <c r="AW465" s="116" t="s">
        <v>1307</v>
      </c>
      <c r="AX465" s="116" t="s">
        <v>1308</v>
      </c>
      <c r="AY465" s="116" t="s">
        <v>1307</v>
      </c>
      <c r="AZ465" s="116" t="s">
        <v>1308</v>
      </c>
      <c r="BA465" s="116" t="str">
        <f t="shared" si="204"/>
        <v>RAT</v>
      </c>
    </row>
    <row r="466" spans="4:53" hidden="1" x14ac:dyDescent="0.3">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5" t="str">
        <f t="shared" si="203"/>
        <v>RATICAT</v>
      </c>
      <c r="AW466" s="116" t="s">
        <v>1303</v>
      </c>
      <c r="AX466" s="116" t="s">
        <v>1304</v>
      </c>
      <c r="AY466" s="116" t="s">
        <v>1303</v>
      </c>
      <c r="AZ466" s="116" t="s">
        <v>1304</v>
      </c>
      <c r="BA466" s="116" t="str">
        <f t="shared" si="204"/>
        <v>RAT</v>
      </c>
    </row>
    <row r="467" spans="4:53" hidden="1" x14ac:dyDescent="0.3">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5" t="str">
        <f t="shared" si="203"/>
        <v>RATINITIAL ASSESSMENT (HAV)</v>
      </c>
      <c r="AW467" s="116" t="s">
        <v>1331</v>
      </c>
      <c r="AX467" s="116" t="s">
        <v>1332</v>
      </c>
      <c r="AY467" s="116" t="s">
        <v>1331</v>
      </c>
      <c r="AZ467" s="116" t="s">
        <v>1332</v>
      </c>
      <c r="BA467" s="116" t="str">
        <f t="shared" si="204"/>
        <v>RAT</v>
      </c>
    </row>
    <row r="468" spans="4:53" hidden="1" x14ac:dyDescent="0.3">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5" t="str">
        <f t="shared" si="203"/>
        <v>RATJONES UNIT - RIVERSIDE</v>
      </c>
      <c r="AW468" s="116" t="s">
        <v>1363</v>
      </c>
      <c r="AX468" s="116" t="s">
        <v>1364</v>
      </c>
      <c r="AY468" s="116" t="s">
        <v>1363</v>
      </c>
      <c r="AZ468" s="116" t="s">
        <v>1364</v>
      </c>
      <c r="BA468" s="116" t="str">
        <f t="shared" si="204"/>
        <v>RAT</v>
      </c>
    </row>
    <row r="469" spans="4:53" hidden="1" x14ac:dyDescent="0.3">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5" t="str">
        <f t="shared" si="203"/>
        <v>RATJULIA ENGWELL (CHS)</v>
      </c>
      <c r="AW469" s="116" t="s">
        <v>1341</v>
      </c>
      <c r="AX469" s="116" t="s">
        <v>1342</v>
      </c>
      <c r="AY469" s="116" t="s">
        <v>1341</v>
      </c>
      <c r="AZ469" s="116" t="s">
        <v>1342</v>
      </c>
      <c r="BA469" s="116" t="str">
        <f t="shared" si="204"/>
        <v>RAT</v>
      </c>
    </row>
    <row r="470" spans="4:53" hidden="1" x14ac:dyDescent="0.3">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5" t="str">
        <f t="shared" si="203"/>
        <v>RATKING GEORGES HOSPITAL</v>
      </c>
      <c r="AW470" s="116" t="s">
        <v>8799</v>
      </c>
      <c r="AX470" s="116" t="s">
        <v>8800</v>
      </c>
      <c r="AY470" s="116" t="s">
        <v>8799</v>
      </c>
      <c r="AZ470" s="116" t="s">
        <v>8800</v>
      </c>
      <c r="BA470" s="116" t="str">
        <f t="shared" si="204"/>
        <v>RAT</v>
      </c>
    </row>
    <row r="471" spans="4:53" hidden="1" x14ac:dyDescent="0.3">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5" t="str">
        <f t="shared" si="203"/>
        <v>RATLITTLE HIGHWOOD</v>
      </c>
      <c r="AW471" s="116" t="s">
        <v>1343</v>
      </c>
      <c r="AX471" s="116" t="s">
        <v>1344</v>
      </c>
      <c r="AY471" s="116" t="s">
        <v>1343</v>
      </c>
      <c r="AZ471" s="116" t="s">
        <v>1344</v>
      </c>
      <c r="BA471" s="116" t="str">
        <f t="shared" si="204"/>
        <v>RAT</v>
      </c>
    </row>
    <row r="472" spans="4:53" hidden="1" x14ac:dyDescent="0.3">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5" t="str">
        <f t="shared" si="203"/>
        <v>RATLOXFORD HALL</v>
      </c>
      <c r="AW472" s="116" t="s">
        <v>1345</v>
      </c>
      <c r="AX472" s="116" t="s">
        <v>1346</v>
      </c>
      <c r="AY472" s="116" t="s">
        <v>1345</v>
      </c>
      <c r="AZ472" s="116" t="s">
        <v>1346</v>
      </c>
      <c r="BA472" s="116" t="str">
        <f t="shared" si="204"/>
        <v>RAT</v>
      </c>
    </row>
    <row r="473" spans="4:53" hidden="1" x14ac:dyDescent="0.3">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5" t="str">
        <f t="shared" si="203"/>
        <v>RATLOXFORD HALL</v>
      </c>
      <c r="AW473" s="116" t="s">
        <v>1362</v>
      </c>
      <c r="AX473" s="116" t="s">
        <v>1346</v>
      </c>
      <c r="AY473" s="116" t="s">
        <v>1362</v>
      </c>
      <c r="AZ473" s="116" t="s">
        <v>1346</v>
      </c>
      <c r="BA473" s="116" t="str">
        <f t="shared" si="204"/>
        <v>RAT</v>
      </c>
    </row>
    <row r="474" spans="4:53" hidden="1" x14ac:dyDescent="0.3">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5" t="str">
        <f t="shared" si="203"/>
        <v>RATMARKS GATE (CHS)</v>
      </c>
      <c r="AW474" s="116" t="s">
        <v>1347</v>
      </c>
      <c r="AX474" s="116" t="s">
        <v>1348</v>
      </c>
      <c r="AY474" s="116" t="s">
        <v>1347</v>
      </c>
      <c r="AZ474" s="116" t="s">
        <v>1348</v>
      </c>
      <c r="BA474" s="116" t="str">
        <f t="shared" si="204"/>
        <v>RAT</v>
      </c>
    </row>
    <row r="475" spans="4:53" hidden="1" x14ac:dyDescent="0.3">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5" t="str">
        <f t="shared" si="203"/>
        <v>RATMASCALLS OLDER PEOPLE HAV</v>
      </c>
      <c r="AW475" s="116" t="s">
        <v>1333</v>
      </c>
      <c r="AX475" s="116" t="s">
        <v>1334</v>
      </c>
      <c r="AY475" s="116" t="s">
        <v>1333</v>
      </c>
      <c r="AZ475" s="116" t="s">
        <v>1334</v>
      </c>
      <c r="BA475" s="116" t="str">
        <f t="shared" si="204"/>
        <v>RAT</v>
      </c>
    </row>
    <row r="476" spans="4:53" hidden="1" x14ac:dyDescent="0.3">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5" t="str">
        <f t="shared" si="203"/>
        <v>RATMAYFIELD CENTRE</v>
      </c>
      <c r="AW476" s="116" t="s">
        <v>8855</v>
      </c>
      <c r="AX476" s="116" t="s">
        <v>10995</v>
      </c>
      <c r="AY476" s="116" t="s">
        <v>8855</v>
      </c>
      <c r="AZ476" s="116" t="s">
        <v>10995</v>
      </c>
      <c r="BA476" s="116" t="str">
        <f t="shared" si="204"/>
        <v>RAT</v>
      </c>
    </row>
    <row r="477" spans="4:53" hidden="1" x14ac:dyDescent="0.3">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5" t="str">
        <f t="shared" si="203"/>
        <v>RATNEW DIRECTIONS</v>
      </c>
      <c r="AW477" s="116" t="s">
        <v>1337</v>
      </c>
      <c r="AX477" s="116" t="s">
        <v>1338</v>
      </c>
      <c r="AY477" s="116" t="s">
        <v>1337</v>
      </c>
      <c r="AZ477" s="116" t="s">
        <v>1338</v>
      </c>
      <c r="BA477" s="116" t="str">
        <f t="shared" si="204"/>
        <v>RAT</v>
      </c>
    </row>
    <row r="478" spans="4:53" hidden="1" x14ac:dyDescent="0.3">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5" t="str">
        <f t="shared" si="203"/>
        <v>RATOAHTT (BARKING HOSPITAL)</v>
      </c>
      <c r="AW478" s="116" t="s">
        <v>1366</v>
      </c>
      <c r="AX478" s="116" t="s">
        <v>1367</v>
      </c>
      <c r="AY478" s="116" t="s">
        <v>1366</v>
      </c>
      <c r="AZ478" s="116" t="s">
        <v>1367</v>
      </c>
      <c r="BA478" s="116" t="str">
        <f t="shared" si="204"/>
        <v>RAT</v>
      </c>
    </row>
    <row r="479" spans="4:53" hidden="1" x14ac:dyDescent="0.3">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5" t="str">
        <f t="shared" si="203"/>
        <v>RATORSETT HOSPITAL</v>
      </c>
      <c r="AW479" s="116" t="s">
        <v>1349</v>
      </c>
      <c r="AX479" s="116" t="s">
        <v>1350</v>
      </c>
      <c r="AY479" s="116" t="s">
        <v>1349</v>
      </c>
      <c r="AZ479" s="116" t="s">
        <v>1350</v>
      </c>
      <c r="BA479" s="116" t="str">
        <f t="shared" si="204"/>
        <v>RAT</v>
      </c>
    </row>
    <row r="480" spans="4:53" hidden="1" x14ac:dyDescent="0.3">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5" t="str">
        <f t="shared" si="203"/>
        <v>RATQUEENS HOSPITAL</v>
      </c>
      <c r="AW480" s="116" t="s">
        <v>1351</v>
      </c>
      <c r="AX480" s="116" t="s">
        <v>1352</v>
      </c>
      <c r="AY480" s="116" t="s">
        <v>1351</v>
      </c>
      <c r="AZ480" s="116" t="s">
        <v>1352</v>
      </c>
      <c r="BA480" s="116" t="str">
        <f t="shared" si="204"/>
        <v>RAT</v>
      </c>
    </row>
    <row r="481" spans="4:53" hidden="1" x14ac:dyDescent="0.3">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5" t="str">
        <f t="shared" si="203"/>
        <v>RATREDBRIDGE HTT</v>
      </c>
      <c r="AW481" s="116" t="s">
        <v>1360</v>
      </c>
      <c r="AX481" s="116" t="s">
        <v>1361</v>
      </c>
      <c r="AY481" s="116" t="s">
        <v>1360</v>
      </c>
      <c r="AZ481" s="116" t="s">
        <v>1361</v>
      </c>
      <c r="BA481" s="116" t="str">
        <f t="shared" si="204"/>
        <v>RAT</v>
      </c>
    </row>
    <row r="482" spans="4:53" hidden="1" x14ac:dyDescent="0.3">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5" t="str">
        <f t="shared" si="203"/>
        <v>RATROMFORD CRT</v>
      </c>
      <c r="AW482" s="116" t="s">
        <v>1327</v>
      </c>
      <c r="AX482" s="116" t="s">
        <v>1328</v>
      </c>
      <c r="AY482" s="116" t="s">
        <v>1327</v>
      </c>
      <c r="AZ482" s="116" t="s">
        <v>1328</v>
      </c>
      <c r="BA482" s="116" t="str">
        <f t="shared" si="204"/>
        <v>RAT</v>
      </c>
    </row>
    <row r="483" spans="4:53" hidden="1" x14ac:dyDescent="0.3">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5" t="str">
        <f t="shared" ref="AV483:AV546" si="270">CONCATENATE(LEFT(AW483, 3),AX483)</f>
        <v>RATST GEORGES</v>
      </c>
      <c r="AW483" s="116" t="s">
        <v>1321</v>
      </c>
      <c r="AX483" s="116" t="s">
        <v>1322</v>
      </c>
      <c r="AY483" s="116" t="s">
        <v>1321</v>
      </c>
      <c r="AZ483" s="116" t="s">
        <v>1322</v>
      </c>
      <c r="BA483" s="116" t="str">
        <f t="shared" ref="BA483:BA546" si="271">LEFT(AY483,3)</f>
        <v>RAT</v>
      </c>
    </row>
    <row r="484" spans="4:53" hidden="1" x14ac:dyDescent="0.3">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5" t="str">
        <f t="shared" si="270"/>
        <v>RATST GEORGES DAY HOSPITAL</v>
      </c>
      <c r="AW484" s="116" t="s">
        <v>1305</v>
      </c>
      <c r="AX484" s="116" t="s">
        <v>1306</v>
      </c>
      <c r="AY484" s="116" t="s">
        <v>1305</v>
      </c>
      <c r="AZ484" s="116" t="s">
        <v>1306</v>
      </c>
      <c r="BA484" s="116" t="str">
        <f t="shared" si="271"/>
        <v>RAT</v>
      </c>
    </row>
    <row r="485" spans="4:53" hidden="1" x14ac:dyDescent="0.3">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5" t="str">
        <f t="shared" si="270"/>
        <v>RATSTONELEA</v>
      </c>
      <c r="AW485" s="116" t="s">
        <v>1370</v>
      </c>
      <c r="AX485" s="116" t="s">
        <v>1371</v>
      </c>
      <c r="AY485" s="116" t="s">
        <v>1370</v>
      </c>
      <c r="AZ485" s="116" t="s">
        <v>1371</v>
      </c>
      <c r="BA485" s="116" t="str">
        <f t="shared" si="271"/>
        <v>RAT</v>
      </c>
    </row>
    <row r="486" spans="4:53" hidden="1" x14ac:dyDescent="0.3">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5" t="str">
        <f t="shared" si="270"/>
        <v>RATTHAMES VIEW (CHS)</v>
      </c>
      <c r="AW486" s="116" t="s">
        <v>1372</v>
      </c>
      <c r="AX486" s="116" t="s">
        <v>1373</v>
      </c>
      <c r="AY486" s="116" t="s">
        <v>1372</v>
      </c>
      <c r="AZ486" s="116" t="s">
        <v>1373</v>
      </c>
      <c r="BA486" s="116" t="str">
        <f t="shared" si="271"/>
        <v>RAT</v>
      </c>
    </row>
    <row r="487" spans="4:53" hidden="1" x14ac:dyDescent="0.3">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5" t="str">
        <f t="shared" si="270"/>
        <v>RATTHE AINSLIE REHAB UNIT</v>
      </c>
      <c r="AW487" s="116" t="s">
        <v>8801</v>
      </c>
      <c r="AX487" s="116" t="s">
        <v>8802</v>
      </c>
      <c r="AY487" s="116" t="s">
        <v>8801</v>
      </c>
      <c r="AZ487" s="116" t="s">
        <v>8802</v>
      </c>
      <c r="BA487" s="116" t="str">
        <f t="shared" si="271"/>
        <v>RAT</v>
      </c>
    </row>
    <row r="488" spans="4:53" hidden="1" x14ac:dyDescent="0.3">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5" t="str">
        <f t="shared" si="270"/>
        <v>RATTHORNEBURY UNIT</v>
      </c>
      <c r="AW488" s="116" t="s">
        <v>1335</v>
      </c>
      <c r="AX488" s="116" t="s">
        <v>1336</v>
      </c>
      <c r="AY488" s="116" t="s">
        <v>1335</v>
      </c>
      <c r="AZ488" s="116" t="s">
        <v>1336</v>
      </c>
      <c r="BA488" s="116" t="str">
        <f t="shared" si="271"/>
        <v>RAT</v>
      </c>
    </row>
    <row r="489" spans="4:53" hidden="1" x14ac:dyDescent="0.3">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5" t="str">
        <f t="shared" si="270"/>
        <v>RATTHORPE COOMBE</v>
      </c>
      <c r="AW489" s="116" t="s">
        <v>1368</v>
      </c>
      <c r="AX489" s="116" t="s">
        <v>1369</v>
      </c>
      <c r="AY489" s="116" t="s">
        <v>1368</v>
      </c>
      <c r="AZ489" s="116" t="s">
        <v>1369</v>
      </c>
      <c r="BA489" s="116" t="str">
        <f t="shared" si="271"/>
        <v>RAT</v>
      </c>
    </row>
    <row r="490" spans="4:53" hidden="1" x14ac:dyDescent="0.3">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5" t="str">
        <f t="shared" si="270"/>
        <v>RATTHURROCK COMMUNITY HOSPITAL</v>
      </c>
      <c r="AW490" s="116" t="s">
        <v>8803</v>
      </c>
      <c r="AX490" s="116" t="s">
        <v>5469</v>
      </c>
      <c r="AY490" s="116" t="s">
        <v>8803</v>
      </c>
      <c r="AZ490" s="116" t="s">
        <v>5469</v>
      </c>
      <c r="BA490" s="116" t="str">
        <f t="shared" si="271"/>
        <v>RAT</v>
      </c>
    </row>
    <row r="491" spans="4:53" hidden="1" x14ac:dyDescent="0.3">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5" t="str">
        <f t="shared" si="270"/>
        <v>RATTOMSWOOD REHAB. UNIT</v>
      </c>
      <c r="AW491" s="116" t="s">
        <v>1381</v>
      </c>
      <c r="AX491" s="116" t="s">
        <v>1382</v>
      </c>
      <c r="AY491" s="116" t="s">
        <v>1381</v>
      </c>
      <c r="AZ491" s="116" t="s">
        <v>1382</v>
      </c>
      <c r="BA491" s="116" t="str">
        <f t="shared" si="271"/>
        <v>RAT</v>
      </c>
    </row>
    <row r="492" spans="4:53" hidden="1" x14ac:dyDescent="0.3">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5" t="str">
        <f t="shared" si="270"/>
        <v>RATUPMINSTER CRT1</v>
      </c>
      <c r="AW492" s="116" t="s">
        <v>1329</v>
      </c>
      <c r="AX492" s="116" t="s">
        <v>1330</v>
      </c>
      <c r="AY492" s="116" t="s">
        <v>1329</v>
      </c>
      <c r="AZ492" s="116" t="s">
        <v>1330</v>
      </c>
      <c r="BA492" s="116" t="str">
        <f t="shared" si="271"/>
        <v>RAT</v>
      </c>
    </row>
    <row r="493" spans="4:53" ht="12.75" hidden="1" customHeight="1" x14ac:dyDescent="0.3">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5" t="str">
        <f t="shared" si="270"/>
        <v>RATVICARAGE FIELDS (CHS)</v>
      </c>
      <c r="AW493" s="116" t="s">
        <v>1374</v>
      </c>
      <c r="AX493" s="116" t="s">
        <v>1375</v>
      </c>
      <c r="AY493" s="116" t="s">
        <v>1374</v>
      </c>
      <c r="AZ493" s="116" t="s">
        <v>1375</v>
      </c>
      <c r="BA493" s="116" t="str">
        <f t="shared" si="271"/>
        <v>RAT</v>
      </c>
    </row>
    <row r="494" spans="4:53" hidden="1" x14ac:dyDescent="0.3">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5" t="str">
        <f t="shared" si="270"/>
        <v>RATWOODBURY UNIT</v>
      </c>
      <c r="AW494" s="116" t="s">
        <v>1378</v>
      </c>
      <c r="AX494" s="116" t="s">
        <v>1379</v>
      </c>
      <c r="AY494" s="116" t="s">
        <v>1378</v>
      </c>
      <c r="AZ494" s="116" t="s">
        <v>1379</v>
      </c>
      <c r="BA494" s="116" t="str">
        <f t="shared" si="271"/>
        <v>RAT</v>
      </c>
    </row>
    <row r="495" spans="4:53" hidden="1" x14ac:dyDescent="0.3">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5" t="str">
        <f t="shared" si="270"/>
        <v>RAXKINGSTON HOSPITAL - RAX01</v>
      </c>
      <c r="AW495" s="116" t="s">
        <v>794</v>
      </c>
      <c r="AX495" s="116" t="s">
        <v>10157</v>
      </c>
      <c r="AY495" s="116" t="s">
        <v>794</v>
      </c>
      <c r="AZ495" s="116" t="s">
        <v>3860</v>
      </c>
      <c r="BA495" s="116" t="str">
        <f t="shared" si="271"/>
        <v>RAX</v>
      </c>
    </row>
    <row r="496" spans="4:53" hidden="1" x14ac:dyDescent="0.3">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5" t="str">
        <f t="shared" si="270"/>
        <v>RBAFROME VICTORIA HOSPITAL - RBAD1</v>
      </c>
      <c r="AW496" s="116" t="s">
        <v>795</v>
      </c>
      <c r="AX496" s="116" t="s">
        <v>10158</v>
      </c>
      <c r="AY496" s="116" t="s">
        <v>795</v>
      </c>
      <c r="AZ496" s="116" t="s">
        <v>9047</v>
      </c>
      <c r="BA496" s="116" t="str">
        <f t="shared" si="271"/>
        <v>RBA</v>
      </c>
    </row>
    <row r="497" spans="4:53" hidden="1" x14ac:dyDescent="0.3">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5" t="str">
        <f t="shared" si="270"/>
        <v>RBAMUSGROVE PARK HOSPITAL - RBA11</v>
      </c>
      <c r="AW497" s="116" t="s">
        <v>796</v>
      </c>
      <c r="AX497" s="116" t="s">
        <v>10159</v>
      </c>
      <c r="AY497" s="116" t="s">
        <v>796</v>
      </c>
      <c r="AZ497" s="116" t="s">
        <v>9048</v>
      </c>
      <c r="BA497" s="116" t="str">
        <f t="shared" si="271"/>
        <v>RBA</v>
      </c>
    </row>
    <row r="498" spans="4:53" hidden="1" x14ac:dyDescent="0.3">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5" t="str">
        <f t="shared" si="270"/>
        <v>RBASHEPTON MALLET COMMUNITY HOSPITAL - RBAD2</v>
      </c>
      <c r="AW498" s="116" t="s">
        <v>797</v>
      </c>
      <c r="AX498" s="116" t="s">
        <v>10160</v>
      </c>
      <c r="AY498" s="116" t="s">
        <v>797</v>
      </c>
      <c r="AZ498" s="116" t="s">
        <v>3216</v>
      </c>
      <c r="BA498" s="116" t="str">
        <f t="shared" si="271"/>
        <v>RBA</v>
      </c>
    </row>
    <row r="499" spans="4:53" hidden="1" x14ac:dyDescent="0.3">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5" t="str">
        <f t="shared" si="270"/>
        <v>RBBCHIPPENHAM HOSPITAL - RBBP1</v>
      </c>
      <c r="AW499" s="116" t="s">
        <v>798</v>
      </c>
      <c r="AX499" s="116" t="s">
        <v>10161</v>
      </c>
      <c r="AY499" s="116" t="s">
        <v>798</v>
      </c>
      <c r="AZ499" s="116" t="s">
        <v>9049</v>
      </c>
      <c r="BA499" s="116" t="str">
        <f t="shared" si="271"/>
        <v>RBB</v>
      </c>
    </row>
    <row r="500" spans="4:53" hidden="1" x14ac:dyDescent="0.3">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5" t="str">
        <f t="shared" si="270"/>
        <v>RBBDEVIZES HOSPITAL - RBBP2</v>
      </c>
      <c r="AW500" s="116" t="s">
        <v>800</v>
      </c>
      <c r="AX500" s="116" t="s">
        <v>10162</v>
      </c>
      <c r="AY500" s="116" t="s">
        <v>800</v>
      </c>
      <c r="AZ500" s="116" t="s">
        <v>9050</v>
      </c>
      <c r="BA500" s="116" t="str">
        <f t="shared" si="271"/>
        <v>RBB</v>
      </c>
    </row>
    <row r="501" spans="4:53" hidden="1" x14ac:dyDescent="0.3">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5" t="str">
        <f t="shared" si="270"/>
        <v>RBBFROME COMMUNITY HOSPITAL - RBBP3</v>
      </c>
      <c r="AW501" s="116" t="s">
        <v>602</v>
      </c>
      <c r="AX501" s="116" t="s">
        <v>10163</v>
      </c>
      <c r="AY501" s="116" t="s">
        <v>602</v>
      </c>
      <c r="AZ501" s="116" t="s">
        <v>3228</v>
      </c>
      <c r="BA501" s="116" t="str">
        <f t="shared" si="271"/>
        <v>RBB</v>
      </c>
    </row>
    <row r="502" spans="4:53" hidden="1" x14ac:dyDescent="0.3">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5" t="str">
        <f t="shared" si="270"/>
        <v>RBBPAULTON MEMORIAL HOSPITAL - RBBP4</v>
      </c>
      <c r="AW502" s="116" t="s">
        <v>603</v>
      </c>
      <c r="AX502" s="116" t="s">
        <v>10164</v>
      </c>
      <c r="AY502" s="116" t="s">
        <v>603</v>
      </c>
      <c r="AZ502" s="116" t="s">
        <v>7913</v>
      </c>
      <c r="BA502" s="116" t="str">
        <f t="shared" si="271"/>
        <v>RBB</v>
      </c>
    </row>
    <row r="503" spans="4:53" hidden="1" x14ac:dyDescent="0.3">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5" t="str">
        <f t="shared" si="270"/>
        <v>RBBWARMINSTER HOSPITAL - RBBP5</v>
      </c>
      <c r="AW503" s="116" t="s">
        <v>604</v>
      </c>
      <c r="AX503" s="116" t="s">
        <v>10165</v>
      </c>
      <c r="AY503" s="116" t="s">
        <v>604</v>
      </c>
      <c r="AZ503" s="116" t="s">
        <v>9052</v>
      </c>
      <c r="BA503" s="116" t="str">
        <f t="shared" si="271"/>
        <v>RBB</v>
      </c>
    </row>
    <row r="504" spans="4:53" hidden="1" x14ac:dyDescent="0.3">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5" t="str">
        <f t="shared" si="270"/>
        <v>RBDBLANDFORD COMMUNITY HOSPITAL - RBD20</v>
      </c>
      <c r="AW504" s="116" t="s">
        <v>605</v>
      </c>
      <c r="AX504" s="116" t="s">
        <v>10166</v>
      </c>
      <c r="AY504" s="116" t="s">
        <v>605</v>
      </c>
      <c r="AZ504" s="116" t="s">
        <v>2938</v>
      </c>
      <c r="BA504" s="116" t="str">
        <f t="shared" si="271"/>
        <v>RBD</v>
      </c>
    </row>
    <row r="505" spans="4:53" hidden="1" x14ac:dyDescent="0.3">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5" t="str">
        <f t="shared" si="270"/>
        <v>RBDBRIDPORT COMMUNITY HOSPITAL - RBD42</v>
      </c>
      <c r="AW505" s="116" t="s">
        <v>606</v>
      </c>
      <c r="AX505" s="116" t="s">
        <v>10167</v>
      </c>
      <c r="AY505" s="116" t="s">
        <v>606</v>
      </c>
      <c r="AZ505" s="116" t="s">
        <v>2932</v>
      </c>
      <c r="BA505" s="116" t="str">
        <f t="shared" si="271"/>
        <v>RBD</v>
      </c>
    </row>
    <row r="506" spans="4:53" hidden="1" x14ac:dyDescent="0.3">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5" t="str">
        <f t="shared" si="270"/>
        <v>RBDDORSET COUNTY HOSPITAL - RBD01</v>
      </c>
      <c r="AW506" s="116" t="s">
        <v>607</v>
      </c>
      <c r="AX506" s="116" t="s">
        <v>10168</v>
      </c>
      <c r="AY506" s="116" t="s">
        <v>607</v>
      </c>
      <c r="AZ506" s="116" t="s">
        <v>2962</v>
      </c>
      <c r="BA506" s="116" t="str">
        <f t="shared" si="271"/>
        <v>RBD</v>
      </c>
    </row>
    <row r="507" spans="4:53" hidden="1" x14ac:dyDescent="0.3">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5" t="str">
        <f t="shared" si="270"/>
        <v>RBDPORTLAND HOSPITAL - RBD08</v>
      </c>
      <c r="AW507" s="116" t="s">
        <v>608</v>
      </c>
      <c r="AX507" s="116" t="s">
        <v>10169</v>
      </c>
      <c r="AY507" s="116" t="s">
        <v>608</v>
      </c>
      <c r="AZ507" s="116" t="s">
        <v>2930</v>
      </c>
      <c r="BA507" s="116" t="str">
        <f t="shared" si="271"/>
        <v>RBD</v>
      </c>
    </row>
    <row r="508" spans="4:53" hidden="1" x14ac:dyDescent="0.3">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5" t="str">
        <f t="shared" si="270"/>
        <v>RBDWEYMOUTH COMMUNITY HOSPITAL - RBD05</v>
      </c>
      <c r="AW508" s="116" t="s">
        <v>609</v>
      </c>
      <c r="AX508" s="116" t="s">
        <v>10170</v>
      </c>
      <c r="AY508" s="116" t="s">
        <v>609</v>
      </c>
      <c r="AZ508" s="116" t="s">
        <v>2926</v>
      </c>
      <c r="BA508" s="116" t="str">
        <f t="shared" si="271"/>
        <v>RBD</v>
      </c>
    </row>
    <row r="509" spans="4:53" hidden="1" x14ac:dyDescent="0.3">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5" t="str">
        <f t="shared" si="270"/>
        <v>RBDYEATMAN HOSPITAL - RBD30</v>
      </c>
      <c r="AW509" s="116" t="s">
        <v>610</v>
      </c>
      <c r="AX509" s="116" t="s">
        <v>10171</v>
      </c>
      <c r="AY509" s="116" t="s">
        <v>610</v>
      </c>
      <c r="AZ509" s="116" t="s">
        <v>2944</v>
      </c>
      <c r="BA509" s="116" t="str">
        <f t="shared" si="271"/>
        <v>RBD</v>
      </c>
    </row>
    <row r="510" spans="4:53" hidden="1" x14ac:dyDescent="0.3">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5" t="str">
        <f t="shared" si="270"/>
        <v>RBKGOSCOTE HOSPITAL - RBK03</v>
      </c>
      <c r="AW510" s="116" t="s">
        <v>611</v>
      </c>
      <c r="AX510" s="116" t="s">
        <v>10172</v>
      </c>
      <c r="AY510" s="116" t="s">
        <v>611</v>
      </c>
      <c r="AZ510" s="116" t="s">
        <v>9053</v>
      </c>
      <c r="BA510" s="116" t="str">
        <f t="shared" si="271"/>
        <v>RBK</v>
      </c>
    </row>
    <row r="511" spans="4:53" hidden="1" x14ac:dyDescent="0.3">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5" t="str">
        <f t="shared" si="270"/>
        <v>RBKMANOR HOSPITAL - RBK02</v>
      </c>
      <c r="AW511" s="116" t="s">
        <v>612</v>
      </c>
      <c r="AX511" s="116" t="s">
        <v>10173</v>
      </c>
      <c r="AY511" s="116" t="s">
        <v>612</v>
      </c>
      <c r="AZ511" s="116" t="s">
        <v>9054</v>
      </c>
      <c r="BA511" s="116" t="str">
        <f t="shared" si="271"/>
        <v>RBK</v>
      </c>
    </row>
    <row r="512" spans="4:53" hidden="1" x14ac:dyDescent="0.3">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5" t="str">
        <f t="shared" si="270"/>
        <v>RBLARROWE PARK HOSPITAL - RBL14</v>
      </c>
      <c r="AW512" s="116" t="s">
        <v>613</v>
      </c>
      <c r="AX512" s="116" t="s">
        <v>10174</v>
      </c>
      <c r="AY512" s="116" t="s">
        <v>613</v>
      </c>
      <c r="AZ512" s="116" t="s">
        <v>9055</v>
      </c>
      <c r="BA512" s="116" t="str">
        <f t="shared" si="271"/>
        <v>RBL</v>
      </c>
    </row>
    <row r="513" spans="4:53" hidden="1" x14ac:dyDescent="0.3">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5" t="str">
        <f t="shared" si="270"/>
        <v>RBLCLATTERBRIDGE HOSPITAL - RBL20</v>
      </c>
      <c r="AW513" s="116" t="s">
        <v>614</v>
      </c>
      <c r="AX513" s="116" t="s">
        <v>10175</v>
      </c>
      <c r="AY513" s="116" t="s">
        <v>614</v>
      </c>
      <c r="AZ513" s="116" t="s">
        <v>9056</v>
      </c>
      <c r="BA513" s="116" t="str">
        <f t="shared" si="271"/>
        <v>RBL</v>
      </c>
    </row>
    <row r="514" spans="4:53" hidden="1" x14ac:dyDescent="0.3">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5" t="str">
        <f t="shared" si="270"/>
        <v>RBLOUTPATIENTS DEPARTMENT (ST JOHN'S HOSPICE) - RBL25</v>
      </c>
      <c r="AW514" s="116" t="s">
        <v>615</v>
      </c>
      <c r="AX514" s="116" t="s">
        <v>10176</v>
      </c>
      <c r="AY514" s="116" t="s">
        <v>615</v>
      </c>
      <c r="AZ514" s="116" t="s">
        <v>9057</v>
      </c>
      <c r="BA514" s="116" t="str">
        <f t="shared" si="271"/>
        <v>RBL</v>
      </c>
    </row>
    <row r="515" spans="4:53" hidden="1" x14ac:dyDescent="0.3">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5" t="str">
        <f t="shared" si="270"/>
        <v>RBLST. CATHERINES HOSPITAL - RBL01</v>
      </c>
      <c r="AW515" s="116" t="s">
        <v>616</v>
      </c>
      <c r="AX515" s="116" t="s">
        <v>10177</v>
      </c>
      <c r="AY515" s="116" t="s">
        <v>616</v>
      </c>
      <c r="AZ515" s="116" t="s">
        <v>9058</v>
      </c>
      <c r="BA515" s="116" t="str">
        <f t="shared" si="271"/>
        <v>RBL</v>
      </c>
    </row>
    <row r="516" spans="4:53" hidden="1" x14ac:dyDescent="0.3">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5" t="str">
        <f t="shared" si="270"/>
        <v>RBLVICTORIA CENTRAL HOSPITAL - RBL02</v>
      </c>
      <c r="AW516" s="116" t="s">
        <v>617</v>
      </c>
      <c r="AX516" s="116" t="s">
        <v>10178</v>
      </c>
      <c r="AY516" s="116" t="s">
        <v>617</v>
      </c>
      <c r="AZ516" s="116" t="s">
        <v>6707</v>
      </c>
      <c r="BA516" s="116" t="str">
        <f t="shared" si="271"/>
        <v>RBL</v>
      </c>
    </row>
    <row r="517" spans="4:53" hidden="1" x14ac:dyDescent="0.3">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5" t="str">
        <f t="shared" si="270"/>
        <v>RBNNEWTON COMMUNITY HOSPITAL - RBN03</v>
      </c>
      <c r="AW517" s="116" t="s">
        <v>939</v>
      </c>
      <c r="AX517" s="116" t="s">
        <v>10179</v>
      </c>
      <c r="AY517" s="116" t="s">
        <v>939</v>
      </c>
      <c r="AZ517" s="116" t="s">
        <v>4625</v>
      </c>
      <c r="BA517" s="116" t="str">
        <f t="shared" si="271"/>
        <v>RBN</v>
      </c>
    </row>
    <row r="518" spans="4:53" hidden="1" x14ac:dyDescent="0.3">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5" t="str">
        <f t="shared" si="270"/>
        <v>RBNST HELENS HOSPITAL - RBN02</v>
      </c>
      <c r="AW518" s="116" t="s">
        <v>618</v>
      </c>
      <c r="AX518" s="116" t="s">
        <v>10180</v>
      </c>
      <c r="AY518" s="116" t="s">
        <v>618</v>
      </c>
      <c r="AZ518" s="116" t="s">
        <v>4648</v>
      </c>
      <c r="BA518" s="116" t="str">
        <f t="shared" si="271"/>
        <v>RBN</v>
      </c>
    </row>
    <row r="519" spans="4:53" hidden="1" x14ac:dyDescent="0.3">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5" t="str">
        <f t="shared" si="270"/>
        <v>RBNWHISTON HEALTH CENTRE - RBN34</v>
      </c>
      <c r="AW519" s="116" t="s">
        <v>619</v>
      </c>
      <c r="AX519" s="116" t="s">
        <v>10181</v>
      </c>
      <c r="AY519" s="116" t="s">
        <v>619</v>
      </c>
      <c r="AZ519" s="116" t="s">
        <v>9059</v>
      </c>
      <c r="BA519" s="116" t="str">
        <f t="shared" si="271"/>
        <v>RBN</v>
      </c>
    </row>
    <row r="520" spans="4:53" hidden="1" x14ac:dyDescent="0.3">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5" t="str">
        <f t="shared" si="270"/>
        <v>RBNWHISTON HOSPITAL - RBN01</v>
      </c>
      <c r="AW520" s="116" t="s">
        <v>620</v>
      </c>
      <c r="AX520" s="116" t="s">
        <v>10182</v>
      </c>
      <c r="AY520" s="116" t="s">
        <v>620</v>
      </c>
      <c r="AZ520" s="116" t="s">
        <v>4646</v>
      </c>
      <c r="BA520" s="116" t="str">
        <f t="shared" si="271"/>
        <v>RBN</v>
      </c>
    </row>
    <row r="521" spans="4:53" hidden="1" x14ac:dyDescent="0.3">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5" t="str">
        <f t="shared" si="270"/>
        <v>RBQLIVERPOOL HEART AND CHEST HOSPITAL NHS TRUST HQ - RBQHQ</v>
      </c>
      <c r="AW521" s="116" t="s">
        <v>621</v>
      </c>
      <c r="AX521" s="116" t="s">
        <v>10183</v>
      </c>
      <c r="AY521" s="116" t="s">
        <v>621</v>
      </c>
      <c r="AZ521" s="116" t="s">
        <v>9060</v>
      </c>
      <c r="BA521" s="116" t="str">
        <f t="shared" si="271"/>
        <v>RBQ</v>
      </c>
    </row>
    <row r="522" spans="4:53" hidden="1" x14ac:dyDescent="0.3">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5" t="str">
        <f t="shared" si="270"/>
        <v>RBSALDER HEY CHILDREN'S NHS - RBS25</v>
      </c>
      <c r="AW522" s="116" t="s">
        <v>81</v>
      </c>
      <c r="AX522" s="116" t="s">
        <v>10184</v>
      </c>
      <c r="AY522" s="116" t="s">
        <v>81</v>
      </c>
      <c r="AZ522" s="116" t="s">
        <v>9061</v>
      </c>
      <c r="BA522" s="116" t="str">
        <f t="shared" si="271"/>
        <v>RBS</v>
      </c>
    </row>
    <row r="523" spans="4:53" hidden="1" x14ac:dyDescent="0.3">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5" t="str">
        <f t="shared" si="270"/>
        <v>RBSLIVERPOOL WOMEN'S HOSPITAL - RBS76</v>
      </c>
      <c r="AW523" s="116" t="s">
        <v>82</v>
      </c>
      <c r="AX523" s="116" t="s">
        <v>10185</v>
      </c>
      <c r="AY523" s="116" t="s">
        <v>82</v>
      </c>
      <c r="AZ523" s="116" t="s">
        <v>9062</v>
      </c>
      <c r="BA523" s="116" t="str">
        <f t="shared" si="271"/>
        <v>RBS</v>
      </c>
    </row>
    <row r="524" spans="4:53" hidden="1" x14ac:dyDescent="0.3">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5" t="str">
        <f t="shared" si="270"/>
        <v>RBTLEIGHTON HOSPITAL - RBT20</v>
      </c>
      <c r="AW524" s="116" t="s">
        <v>83</v>
      </c>
      <c r="AX524" s="116" t="s">
        <v>10186</v>
      </c>
      <c r="AY524" s="116" t="s">
        <v>83</v>
      </c>
      <c r="AZ524" s="116" t="s">
        <v>6725</v>
      </c>
      <c r="BA524" s="116" t="str">
        <f t="shared" si="271"/>
        <v>RBT</v>
      </c>
    </row>
    <row r="525" spans="4:53" hidden="1" x14ac:dyDescent="0.3">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5" t="str">
        <f t="shared" si="270"/>
        <v>RBTTARPORLEY WAR MEMORIAL HOSPITAL - RBT22</v>
      </c>
      <c r="AW525" s="116" t="s">
        <v>84</v>
      </c>
      <c r="AX525" s="116" t="s">
        <v>10187</v>
      </c>
      <c r="AY525" s="116" t="s">
        <v>84</v>
      </c>
      <c r="AZ525" s="116" t="s">
        <v>9063</v>
      </c>
      <c r="BA525" s="116" t="str">
        <f t="shared" si="271"/>
        <v>RBT</v>
      </c>
    </row>
    <row r="526" spans="4:53" hidden="1" x14ac:dyDescent="0.3">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5" t="str">
        <f t="shared" si="270"/>
        <v>RBTVICTORIA INFIRMARY (NORTHWICH) - RBT21</v>
      </c>
      <c r="AW526" s="116" t="s">
        <v>85</v>
      </c>
      <c r="AX526" s="116" t="s">
        <v>10188</v>
      </c>
      <c r="AY526" s="116" t="s">
        <v>85</v>
      </c>
      <c r="AZ526" s="116" t="s">
        <v>9064</v>
      </c>
      <c r="BA526" s="116" t="str">
        <f t="shared" si="271"/>
        <v>RBT</v>
      </c>
    </row>
    <row r="527" spans="4:53" hidden="1" x14ac:dyDescent="0.3">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5" t="str">
        <f t="shared" si="270"/>
        <v>RBVTHE CHRISTIE - RBV01</v>
      </c>
      <c r="AW527" s="116" t="s">
        <v>86</v>
      </c>
      <c r="AX527" s="116" t="s">
        <v>10189</v>
      </c>
      <c r="AY527" s="116" t="s">
        <v>86</v>
      </c>
      <c r="AZ527" s="116" t="s">
        <v>9065</v>
      </c>
      <c r="BA527" s="116" t="str">
        <f t="shared" si="271"/>
        <v>RBV</v>
      </c>
    </row>
    <row r="528" spans="4:53" hidden="1" x14ac:dyDescent="0.3">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5" t="str">
        <f t="shared" si="270"/>
        <v>RBZAXMINSTER HOSPITAL</v>
      </c>
      <c r="AW528" s="116" t="s">
        <v>8167</v>
      </c>
      <c r="AX528" s="116" t="s">
        <v>9066</v>
      </c>
      <c r="AY528" s="116" t="s">
        <v>8167</v>
      </c>
      <c r="AZ528" s="116" t="s">
        <v>9066</v>
      </c>
      <c r="BA528" s="116" t="str">
        <f t="shared" si="271"/>
        <v>RBZ</v>
      </c>
    </row>
    <row r="529" spans="4:53" hidden="1" x14ac:dyDescent="0.3">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5" t="str">
        <f t="shared" si="270"/>
        <v>RBZBIDEFORD HOSPITAL - RBZ95</v>
      </c>
      <c r="AW529" s="116" t="s">
        <v>87</v>
      </c>
      <c r="AX529" s="116" t="s">
        <v>10190</v>
      </c>
      <c r="AY529" s="116" t="s">
        <v>87</v>
      </c>
      <c r="AZ529" s="116" t="s">
        <v>9067</v>
      </c>
      <c r="BA529" s="116" t="str">
        <f t="shared" si="271"/>
        <v>RBZ</v>
      </c>
    </row>
    <row r="530" spans="4:53" hidden="1" x14ac:dyDescent="0.3">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5" t="str">
        <f t="shared" si="270"/>
        <v>RBZCREDITON HOSPITAL</v>
      </c>
      <c r="AW530" s="116" t="s">
        <v>8168</v>
      </c>
      <c r="AX530" s="116" t="s">
        <v>9068</v>
      </c>
      <c r="AY530" s="116" t="s">
        <v>8168</v>
      </c>
      <c r="AZ530" s="116" t="s">
        <v>9068</v>
      </c>
      <c r="BA530" s="116" t="str">
        <f t="shared" si="271"/>
        <v>RBZ</v>
      </c>
    </row>
    <row r="531" spans="4:53" hidden="1" x14ac:dyDescent="0.3">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5" t="str">
        <f t="shared" si="270"/>
        <v>RBZEXMOUTH HOSPITAL</v>
      </c>
      <c r="AW531" s="116" t="s">
        <v>8376</v>
      </c>
      <c r="AX531" s="116" t="s">
        <v>9069</v>
      </c>
      <c r="AY531" s="116" t="s">
        <v>8376</v>
      </c>
      <c r="AZ531" s="116" t="s">
        <v>9069</v>
      </c>
      <c r="BA531" s="116" t="str">
        <f t="shared" si="271"/>
        <v>RBZ</v>
      </c>
    </row>
    <row r="532" spans="4:53" hidden="1" x14ac:dyDescent="0.3">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5" t="str">
        <f t="shared" si="270"/>
        <v>RBZEXMOUTH HOSPITAL</v>
      </c>
      <c r="AW532" s="116" t="s">
        <v>8169</v>
      </c>
      <c r="AX532" s="116" t="s">
        <v>9069</v>
      </c>
      <c r="AY532" s="116" t="s">
        <v>8169</v>
      </c>
      <c r="AZ532" s="116" t="s">
        <v>9069</v>
      </c>
      <c r="BA532" s="116" t="str">
        <f t="shared" si="271"/>
        <v>RBZ</v>
      </c>
    </row>
    <row r="533" spans="4:53" hidden="1" x14ac:dyDescent="0.3">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5" t="str">
        <f t="shared" si="270"/>
        <v>RBZHOLSWORTHY HOSPITAL - RBZ92</v>
      </c>
      <c r="AW533" s="116" t="s">
        <v>88</v>
      </c>
      <c r="AX533" s="116" t="s">
        <v>10191</v>
      </c>
      <c r="AY533" s="116" t="s">
        <v>88</v>
      </c>
      <c r="AZ533" s="116" t="s">
        <v>9070</v>
      </c>
      <c r="BA533" s="116" t="str">
        <f t="shared" si="271"/>
        <v>RBZ</v>
      </c>
    </row>
    <row r="534" spans="4:53" hidden="1" x14ac:dyDescent="0.3">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5" t="str">
        <f t="shared" si="270"/>
        <v>RBZHONITON HOSPITAL</v>
      </c>
      <c r="AW534" s="116" t="s">
        <v>8170</v>
      </c>
      <c r="AX534" s="116" t="s">
        <v>9071</v>
      </c>
      <c r="AY534" s="116" t="s">
        <v>8170</v>
      </c>
      <c r="AZ534" s="116" t="s">
        <v>9071</v>
      </c>
      <c r="BA534" s="116" t="str">
        <f t="shared" si="271"/>
        <v>RBZ</v>
      </c>
    </row>
    <row r="535" spans="4:53" hidden="1" x14ac:dyDescent="0.3">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5" t="str">
        <f t="shared" si="270"/>
        <v>RBZILFRACOMBE - RBZ91</v>
      </c>
      <c r="AW535" s="116" t="s">
        <v>89</v>
      </c>
      <c r="AX535" s="116" t="s">
        <v>10192</v>
      </c>
      <c r="AY535" s="116" t="s">
        <v>89</v>
      </c>
      <c r="AZ535" s="116" t="s">
        <v>9072</v>
      </c>
      <c r="BA535" s="116" t="str">
        <f t="shared" si="271"/>
        <v>RBZ</v>
      </c>
    </row>
    <row r="536" spans="4:53" hidden="1" x14ac:dyDescent="0.3">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5" t="str">
        <f t="shared" si="270"/>
        <v>RBZNORTH DEVON DISTRICT HOSPITAL - RBZ12</v>
      </c>
      <c r="AW536" s="116" t="s">
        <v>90</v>
      </c>
      <c r="AX536" s="116" t="s">
        <v>10193</v>
      </c>
      <c r="AY536" s="116" t="s">
        <v>90</v>
      </c>
      <c r="AZ536" s="116" t="s">
        <v>5546</v>
      </c>
      <c r="BA536" s="116" t="str">
        <f t="shared" si="271"/>
        <v>RBZ</v>
      </c>
    </row>
    <row r="537" spans="4:53" hidden="1" x14ac:dyDescent="0.3">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5" t="str">
        <f t="shared" si="270"/>
        <v>RBZOKEHAMPTON HOSPITAL</v>
      </c>
      <c r="AW537" s="116" t="s">
        <v>8171</v>
      </c>
      <c r="AX537" s="116" t="s">
        <v>9073</v>
      </c>
      <c r="AY537" s="116" t="s">
        <v>8171</v>
      </c>
      <c r="AZ537" s="116" t="s">
        <v>9073</v>
      </c>
      <c r="BA537" s="116" t="str">
        <f t="shared" si="271"/>
        <v>RBZ</v>
      </c>
    </row>
    <row r="538" spans="4:53" hidden="1" x14ac:dyDescent="0.3">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5" t="str">
        <f t="shared" si="270"/>
        <v>RBZOTTERY ST MARY HOSPITAL</v>
      </c>
      <c r="AW538" s="116" t="s">
        <v>8172</v>
      </c>
      <c r="AX538" s="116" t="s">
        <v>9074</v>
      </c>
      <c r="AY538" s="116" t="s">
        <v>8172</v>
      </c>
      <c r="AZ538" s="116" t="s">
        <v>9074</v>
      </c>
      <c r="BA538" s="116" t="str">
        <f t="shared" si="271"/>
        <v>RBZ</v>
      </c>
    </row>
    <row r="539" spans="4:53" hidden="1" x14ac:dyDescent="0.3">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5" t="str">
        <f t="shared" si="270"/>
        <v>RBZSEATON HOSPITAL</v>
      </c>
      <c r="AW539" s="116" t="s">
        <v>8173</v>
      </c>
      <c r="AX539" s="116" t="s">
        <v>9075</v>
      </c>
      <c r="AY539" s="116" t="s">
        <v>8173</v>
      </c>
      <c r="AZ539" s="116" t="s">
        <v>9075</v>
      </c>
      <c r="BA539" s="116" t="str">
        <f t="shared" si="271"/>
        <v>RBZ</v>
      </c>
    </row>
    <row r="540" spans="4:53" hidden="1" x14ac:dyDescent="0.3">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5" t="str">
        <f t="shared" si="270"/>
        <v>RBZSIDMOUTH HOSPITAL</v>
      </c>
      <c r="AW540" s="116" t="s">
        <v>8174</v>
      </c>
      <c r="AX540" s="116" t="s">
        <v>9076</v>
      </c>
      <c r="AY540" s="116" t="s">
        <v>8174</v>
      </c>
      <c r="AZ540" s="116" t="s">
        <v>9076</v>
      </c>
      <c r="BA540" s="116" t="str">
        <f t="shared" si="271"/>
        <v>RBZ</v>
      </c>
    </row>
    <row r="541" spans="4:53" hidden="1" x14ac:dyDescent="0.3">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5" t="str">
        <f t="shared" si="270"/>
        <v>RBZSOUTH MOLTON HOSPITAL - RBZ99</v>
      </c>
      <c r="AW541" s="116" t="s">
        <v>91</v>
      </c>
      <c r="AX541" s="116" t="s">
        <v>10194</v>
      </c>
      <c r="AY541" s="116" t="s">
        <v>91</v>
      </c>
      <c r="AZ541" s="116" t="s">
        <v>9077</v>
      </c>
      <c r="BA541" s="116" t="str">
        <f t="shared" si="271"/>
        <v>RBZ</v>
      </c>
    </row>
    <row r="542" spans="4:53" hidden="1" x14ac:dyDescent="0.3">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5" t="str">
        <f t="shared" si="270"/>
        <v>RBZTIVERTON AND DISTRICT HOSPITAL</v>
      </c>
      <c r="AW542" s="116" t="s">
        <v>8175</v>
      </c>
      <c r="AX542" s="116" t="s">
        <v>9078</v>
      </c>
      <c r="AY542" s="116" t="s">
        <v>8175</v>
      </c>
      <c r="AZ542" s="116" t="s">
        <v>9078</v>
      </c>
      <c r="BA542" s="116" t="str">
        <f t="shared" si="271"/>
        <v>RBZ</v>
      </c>
    </row>
    <row r="543" spans="4:53" hidden="1" x14ac:dyDescent="0.3">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5" t="str">
        <f t="shared" si="270"/>
        <v>RBZTORRINGTON HOSPITAL - RBZ98</v>
      </c>
      <c r="AW543" s="116" t="s">
        <v>92</v>
      </c>
      <c r="AX543" s="116" t="s">
        <v>10195</v>
      </c>
      <c r="AY543" s="116" t="s">
        <v>92</v>
      </c>
      <c r="AZ543" s="116" t="s">
        <v>9079</v>
      </c>
      <c r="BA543" s="116" t="str">
        <f t="shared" si="271"/>
        <v>RBZ</v>
      </c>
    </row>
    <row r="544" spans="4:53" hidden="1" x14ac:dyDescent="0.3">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5" t="str">
        <f t="shared" si="270"/>
        <v>RBZWHIPTON HOSPITAL</v>
      </c>
      <c r="AW544" s="116" t="s">
        <v>8176</v>
      </c>
      <c r="AX544" s="116" t="s">
        <v>9080</v>
      </c>
      <c r="AY544" s="116" t="s">
        <v>8176</v>
      </c>
      <c r="AZ544" s="116" t="s">
        <v>9080</v>
      </c>
      <c r="BA544" s="116" t="str">
        <f t="shared" si="271"/>
        <v>RBZ</v>
      </c>
    </row>
    <row r="545" spans="4:53" hidden="1" x14ac:dyDescent="0.3">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5" t="str">
        <f t="shared" si="270"/>
        <v>RC1BEDFORD HOSPITAL NORTH WING - RC111</v>
      </c>
      <c r="AW545" s="116" t="s">
        <v>93</v>
      </c>
      <c r="AX545" s="116" t="s">
        <v>10196</v>
      </c>
      <c r="AY545" s="116" t="s">
        <v>93</v>
      </c>
      <c r="AZ545" s="116" t="s">
        <v>9081</v>
      </c>
      <c r="BA545" s="116" t="str">
        <f t="shared" si="271"/>
        <v>RC1</v>
      </c>
    </row>
    <row r="546" spans="4:53" hidden="1" x14ac:dyDescent="0.3">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5" t="str">
        <f t="shared" si="270"/>
        <v>RC1BEDFORD HOSPITAL SOUTH WING - RC110</v>
      </c>
      <c r="AW546" s="116" t="s">
        <v>0</v>
      </c>
      <c r="AX546" s="116" t="s">
        <v>10197</v>
      </c>
      <c r="AY546" s="116" t="s">
        <v>0</v>
      </c>
      <c r="AZ546" s="116" t="s">
        <v>9082</v>
      </c>
      <c r="BA546" s="116" t="str">
        <f t="shared" si="271"/>
        <v>RC1</v>
      </c>
    </row>
    <row r="547" spans="4:53" hidden="1" x14ac:dyDescent="0.3">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5" t="str">
        <f t="shared" ref="AV547:AV610" si="337">CONCATENATE(LEFT(AW547, 3),AX547)</f>
        <v>RC3CENTRAL MIDDLESEX HOSPITAL - RC321</v>
      </c>
      <c r="AW547" s="116" t="s">
        <v>2</v>
      </c>
      <c r="AX547" s="116" t="s">
        <v>10198</v>
      </c>
      <c r="AY547" s="116" t="s">
        <v>2</v>
      </c>
      <c r="AZ547" s="116" t="s">
        <v>9083</v>
      </c>
      <c r="BA547" s="116" t="str">
        <f t="shared" ref="BA547:BA610" si="338">LEFT(AY547,3)</f>
        <v>RC3</v>
      </c>
    </row>
    <row r="548" spans="4:53" hidden="1" x14ac:dyDescent="0.3">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5" t="str">
        <f t="shared" si="337"/>
        <v>RC3EALING HOSPITAL - RC368</v>
      </c>
      <c r="AW548" s="116" t="s">
        <v>1</v>
      </c>
      <c r="AX548" s="116" t="s">
        <v>10199</v>
      </c>
      <c r="AY548" s="116" t="s">
        <v>1</v>
      </c>
      <c r="AZ548" s="116" t="s">
        <v>9084</v>
      </c>
      <c r="BA548" s="116" t="str">
        <f t="shared" si="338"/>
        <v>RC3</v>
      </c>
    </row>
    <row r="549" spans="4:53" hidden="1" x14ac:dyDescent="0.3">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5" t="str">
        <f t="shared" si="337"/>
        <v>RC3FROME COMMUNITY HOSPITAL</v>
      </c>
      <c r="AW549" s="116" t="s">
        <v>9008</v>
      </c>
      <c r="AX549" s="116" t="s">
        <v>3228</v>
      </c>
      <c r="AY549" s="116" t="s">
        <v>9008</v>
      </c>
      <c r="AZ549" s="116" t="s">
        <v>3228</v>
      </c>
      <c r="BA549" s="116" t="str">
        <f t="shared" si="338"/>
        <v>RC3</v>
      </c>
    </row>
    <row r="550" spans="4:53" hidden="1" x14ac:dyDescent="0.3">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5" t="str">
        <f t="shared" si="337"/>
        <v xml:space="preserve">RC3NEW SPECIALTY-INTERMEDIATE CARE EALING </v>
      </c>
      <c r="AW550" s="116" t="s">
        <v>8132</v>
      </c>
      <c r="AX550" s="116" t="s">
        <v>8133</v>
      </c>
      <c r="AY550" s="116" t="s">
        <v>8132</v>
      </c>
      <c r="AZ550" s="116" t="s">
        <v>8133</v>
      </c>
      <c r="BA550" s="116" t="str">
        <f t="shared" si="338"/>
        <v>RC3</v>
      </c>
    </row>
    <row r="551" spans="4:53" hidden="1" x14ac:dyDescent="0.3">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5" t="str">
        <f t="shared" si="337"/>
        <v>RC3THE MANOR HOUSE - RC328</v>
      </c>
      <c r="AW551" s="116" t="s">
        <v>3</v>
      </c>
      <c r="AX551" s="116" t="s">
        <v>10200</v>
      </c>
      <c r="AY551" s="116" t="s">
        <v>3</v>
      </c>
      <c r="AZ551" s="116" t="s">
        <v>9085</v>
      </c>
      <c r="BA551" s="116" t="str">
        <f t="shared" si="338"/>
        <v>RC3</v>
      </c>
    </row>
    <row r="552" spans="4:53" hidden="1" x14ac:dyDescent="0.3">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5" t="str">
        <f t="shared" si="337"/>
        <v>RC3WILLESDEN CENTRE FOR HEALTH AND CARE - RC304</v>
      </c>
      <c r="AW552" s="116" t="s">
        <v>4</v>
      </c>
      <c r="AX552" s="116" t="s">
        <v>10201</v>
      </c>
      <c r="AY552" s="116" t="s">
        <v>4</v>
      </c>
      <c r="AZ552" s="116" t="s">
        <v>9086</v>
      </c>
      <c r="BA552" s="116" t="str">
        <f t="shared" si="338"/>
        <v>RC3</v>
      </c>
    </row>
    <row r="553" spans="4:53" hidden="1" x14ac:dyDescent="0.3">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5" t="str">
        <f t="shared" si="337"/>
        <v>RC9LUTON AND DUNSTABLE HOSPITAL - RC971</v>
      </c>
      <c r="AW553" s="116" t="s">
        <v>5</v>
      </c>
      <c r="AX553" s="116" t="s">
        <v>10202</v>
      </c>
      <c r="AY553" s="116" t="s">
        <v>5</v>
      </c>
      <c r="AZ553" s="116" t="s">
        <v>9087</v>
      </c>
      <c r="BA553" s="116" t="str">
        <f t="shared" si="338"/>
        <v>RC9</v>
      </c>
    </row>
    <row r="554" spans="4:53" hidden="1" x14ac:dyDescent="0.3">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5" t="str">
        <f t="shared" si="337"/>
        <v>RCBARCHWAYS INTERMEDIATE CARE UNIT</v>
      </c>
      <c r="AW554" s="120" t="s">
        <v>9900</v>
      </c>
      <c r="AX554" s="120" t="s">
        <v>9901</v>
      </c>
      <c r="AY554" s="120" t="s">
        <v>9900</v>
      </c>
      <c r="AZ554" s="120" t="s">
        <v>9901</v>
      </c>
      <c r="BA554" s="116" t="str">
        <f t="shared" si="338"/>
        <v>RCB</v>
      </c>
    </row>
    <row r="555" spans="4:53" hidden="1" x14ac:dyDescent="0.3">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5" t="str">
        <f t="shared" si="337"/>
        <v>RCBBOOTHAM PARK HOSPITAL - RCB16</v>
      </c>
      <c r="AW555" s="116" t="s">
        <v>6</v>
      </c>
      <c r="AX555" s="116" t="s">
        <v>10203</v>
      </c>
      <c r="AY555" s="116" t="s">
        <v>6</v>
      </c>
      <c r="AZ555" s="116" t="s">
        <v>3132</v>
      </c>
      <c r="BA555" s="116" t="str">
        <f t="shared" si="338"/>
        <v>RCB</v>
      </c>
    </row>
    <row r="556" spans="4:53" hidden="1" x14ac:dyDescent="0.3">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5" t="str">
        <f t="shared" si="337"/>
        <v>RCBBRIDLINGTON AND DISTRICT HOSPITAL - RCBNH</v>
      </c>
      <c r="AW556" s="116" t="s">
        <v>52</v>
      </c>
      <c r="AX556" s="116" t="s">
        <v>10204</v>
      </c>
      <c r="AY556" s="116" t="s">
        <v>52</v>
      </c>
      <c r="AZ556" s="116" t="s">
        <v>9088</v>
      </c>
      <c r="BA556" s="116" t="str">
        <f t="shared" si="338"/>
        <v>RCB</v>
      </c>
    </row>
    <row r="557" spans="4:53" hidden="1" x14ac:dyDescent="0.3">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5" t="str">
        <f t="shared" si="337"/>
        <v>RCBCROSS LANE HOSPITAL - RCBN1</v>
      </c>
      <c r="AW557" s="116" t="s">
        <v>53</v>
      </c>
      <c r="AX557" s="116" t="s">
        <v>10205</v>
      </c>
      <c r="AY557" s="116" t="s">
        <v>53</v>
      </c>
      <c r="AZ557" s="116" t="s">
        <v>9089</v>
      </c>
      <c r="BA557" s="116" t="str">
        <f t="shared" si="338"/>
        <v>RCB</v>
      </c>
    </row>
    <row r="558" spans="4:53" hidden="1" x14ac:dyDescent="0.3">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5" t="str">
        <f t="shared" si="337"/>
        <v>RCBMALTON COMMUNITY HOSPITAL - RCBL8</v>
      </c>
      <c r="AW558" s="116" t="s">
        <v>54</v>
      </c>
      <c r="AX558" s="116" t="s">
        <v>10206</v>
      </c>
      <c r="AY558" s="116" t="s">
        <v>54</v>
      </c>
      <c r="AZ558" s="116" t="s">
        <v>9090</v>
      </c>
      <c r="BA558" s="116" t="str">
        <f t="shared" si="338"/>
        <v>RCB</v>
      </c>
    </row>
    <row r="559" spans="4:53" hidden="1" x14ac:dyDescent="0.3">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5" t="str">
        <f t="shared" si="337"/>
        <v>RCBSCARBOROUGH GENERAL HOSPITAL - RCBCA</v>
      </c>
      <c r="AW559" s="116" t="s">
        <v>55</v>
      </c>
      <c r="AX559" s="116" t="s">
        <v>10207</v>
      </c>
      <c r="AY559" s="116" t="s">
        <v>55</v>
      </c>
      <c r="AZ559" s="116" t="s">
        <v>9091</v>
      </c>
      <c r="BA559" s="116" t="str">
        <f t="shared" si="338"/>
        <v>RCB</v>
      </c>
    </row>
    <row r="560" spans="4:53" hidden="1" x14ac:dyDescent="0.3">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5" t="str">
        <f t="shared" si="337"/>
        <v>RCBSELBY AND DISTRICT WAR MEMORIAL HOSPITAL - RCB07</v>
      </c>
      <c r="AW560" s="116" t="s">
        <v>7</v>
      </c>
      <c r="AX560" s="116" t="s">
        <v>10208</v>
      </c>
      <c r="AY560" s="116" t="s">
        <v>7</v>
      </c>
      <c r="AZ560" s="116" t="s">
        <v>9092</v>
      </c>
      <c r="BA560" s="116" t="str">
        <f t="shared" si="338"/>
        <v>RCB</v>
      </c>
    </row>
    <row r="561" spans="4:53" hidden="1" x14ac:dyDescent="0.3">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5" t="str">
        <f t="shared" si="337"/>
        <v>RCBST HELENS REHABILITATION HOSPITAL - RCBTV</v>
      </c>
      <c r="AW561" s="116" t="s">
        <v>8</v>
      </c>
      <c r="AX561" s="116" t="s">
        <v>10209</v>
      </c>
      <c r="AY561" s="116" t="s">
        <v>8</v>
      </c>
      <c r="AZ561" s="116" t="s">
        <v>9093</v>
      </c>
      <c r="BA561" s="116" t="str">
        <f t="shared" si="338"/>
        <v>RCB</v>
      </c>
    </row>
    <row r="562" spans="4:53" hidden="1" x14ac:dyDescent="0.3">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5" t="str">
        <f t="shared" si="337"/>
        <v>RCBST MARY'S HOSPITAL - RCBN2</v>
      </c>
      <c r="AW562" s="116" t="s">
        <v>56</v>
      </c>
      <c r="AX562" s="116" t="s">
        <v>10210</v>
      </c>
      <c r="AY562" s="116" t="s">
        <v>56</v>
      </c>
      <c r="AZ562" s="116" t="s">
        <v>1244</v>
      </c>
      <c r="BA562" s="116" t="str">
        <f t="shared" si="338"/>
        <v>RCB</v>
      </c>
    </row>
    <row r="563" spans="4:53" hidden="1" x14ac:dyDescent="0.3">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5" t="str">
        <f t="shared" si="337"/>
        <v>RCBST MONICAS HOSPITAL - RCB05</v>
      </c>
      <c r="AW563" s="116" t="s">
        <v>9</v>
      </c>
      <c r="AX563" s="116" t="s">
        <v>10211</v>
      </c>
      <c r="AY563" s="116" t="s">
        <v>9</v>
      </c>
      <c r="AZ563" s="116" t="s">
        <v>9094</v>
      </c>
      <c r="BA563" s="116" t="str">
        <f t="shared" si="338"/>
        <v>RCB</v>
      </c>
    </row>
    <row r="564" spans="4:53" hidden="1" x14ac:dyDescent="0.3">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5" t="str">
        <f t="shared" si="337"/>
        <v>RCBWHITBY COMMUNITY HOSPITAL - RCBG1</v>
      </c>
      <c r="AW564" s="116" t="s">
        <v>57</v>
      </c>
      <c r="AX564" s="116" t="s">
        <v>10212</v>
      </c>
      <c r="AY564" s="116" t="s">
        <v>57</v>
      </c>
      <c r="AZ564" s="116" t="s">
        <v>9095</v>
      </c>
      <c r="BA564" s="116" t="str">
        <f t="shared" si="338"/>
        <v>RCB</v>
      </c>
    </row>
    <row r="565" spans="4:53" hidden="1" x14ac:dyDescent="0.3">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5" t="str">
        <f t="shared" si="337"/>
        <v>RCBWHITE CROSS REHABILITATION HOSPITAL - RCBP9</v>
      </c>
      <c r="AW565" s="116" t="s">
        <v>10</v>
      </c>
      <c r="AX565" s="116" t="s">
        <v>10213</v>
      </c>
      <c r="AY565" s="116" t="s">
        <v>10</v>
      </c>
      <c r="AZ565" s="116" t="s">
        <v>9096</v>
      </c>
      <c r="BA565" s="116" t="str">
        <f t="shared" si="338"/>
        <v>RCB</v>
      </c>
    </row>
    <row r="566" spans="4:53" hidden="1" x14ac:dyDescent="0.3">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5" t="str">
        <f t="shared" si="337"/>
        <v>RCBYORK HOSPITAL - RCB55</v>
      </c>
      <c r="AW566" s="116" t="s">
        <v>11</v>
      </c>
      <c r="AX566" s="116" t="s">
        <v>10214</v>
      </c>
      <c r="AY566" s="116" t="s">
        <v>11</v>
      </c>
      <c r="AZ566" s="116" t="s">
        <v>9097</v>
      </c>
      <c r="BA566" s="116" t="str">
        <f t="shared" si="338"/>
        <v>RCB</v>
      </c>
    </row>
    <row r="567" spans="4:53" hidden="1" x14ac:dyDescent="0.3">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5" t="str">
        <f t="shared" si="337"/>
        <v>RCDHARROGATE DISTRICT HOSPITAL - RCD01</v>
      </c>
      <c r="AW567" s="116" t="s">
        <v>12</v>
      </c>
      <c r="AX567" s="116" t="s">
        <v>10215</v>
      </c>
      <c r="AY567" s="116" t="s">
        <v>12</v>
      </c>
      <c r="AZ567" s="116" t="s">
        <v>9098</v>
      </c>
      <c r="BA567" s="116" t="str">
        <f t="shared" si="338"/>
        <v>RCD</v>
      </c>
    </row>
    <row r="568" spans="4:53" hidden="1" x14ac:dyDescent="0.3">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5" t="str">
        <f t="shared" si="337"/>
        <v>RCDLANCASTER PARK ROAD (SITE 2) - RCD22</v>
      </c>
      <c r="AW568" s="116" t="s">
        <v>630</v>
      </c>
      <c r="AX568" s="116" t="s">
        <v>10216</v>
      </c>
      <c r="AY568" s="116" t="s">
        <v>630</v>
      </c>
      <c r="AZ568" s="116" t="s">
        <v>9099</v>
      </c>
      <c r="BA568" s="116" t="str">
        <f t="shared" si="338"/>
        <v>RCD</v>
      </c>
    </row>
    <row r="569" spans="4:53" hidden="1" x14ac:dyDescent="0.3">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5" t="str">
        <f t="shared" si="337"/>
        <v>RCDLANCASTER PARK ROAD (SITE 3) - RCD23</v>
      </c>
      <c r="AW569" s="116" t="s">
        <v>631</v>
      </c>
      <c r="AX569" s="116" t="s">
        <v>10217</v>
      </c>
      <c r="AY569" s="116" t="s">
        <v>631</v>
      </c>
      <c r="AZ569" s="116" t="s">
        <v>9100</v>
      </c>
      <c r="BA569" s="116" t="str">
        <f t="shared" si="338"/>
        <v>RCD</v>
      </c>
    </row>
    <row r="570" spans="4:53" hidden="1" x14ac:dyDescent="0.3">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5" t="str">
        <f t="shared" si="337"/>
        <v>RCDLASCELLES YOUNGER DISABLED UNIT - RCD08</v>
      </c>
      <c r="AW570" s="116" t="s">
        <v>980</v>
      </c>
      <c r="AX570" s="116" t="s">
        <v>10218</v>
      </c>
      <c r="AY570" s="116" t="s">
        <v>980</v>
      </c>
      <c r="AZ570" s="116" t="s">
        <v>9101</v>
      </c>
      <c r="BA570" s="116" t="str">
        <f t="shared" si="338"/>
        <v>RCD</v>
      </c>
    </row>
    <row r="571" spans="4:53" hidden="1" x14ac:dyDescent="0.3">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5" t="str">
        <f t="shared" si="337"/>
        <v>RCDRIPON AND DISTRICT COMMUNITY HOSPITAL - RCD02</v>
      </c>
      <c r="AW571" s="116" t="s">
        <v>981</v>
      </c>
      <c r="AX571" s="116" t="s">
        <v>10219</v>
      </c>
      <c r="AY571" s="116" t="s">
        <v>981</v>
      </c>
      <c r="AZ571" s="116" t="s">
        <v>9102</v>
      </c>
      <c r="BA571" s="116" t="str">
        <f t="shared" si="338"/>
        <v>RCD</v>
      </c>
    </row>
    <row r="572" spans="4:53" hidden="1" x14ac:dyDescent="0.3">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5" t="str">
        <f t="shared" si="337"/>
        <v>RCFAIREDALE GENERAL HOSPITAL - RCF22</v>
      </c>
      <c r="AW572" s="116" t="s">
        <v>982</v>
      </c>
      <c r="AX572" s="116" t="s">
        <v>10220</v>
      </c>
      <c r="AY572" s="116" t="s">
        <v>982</v>
      </c>
      <c r="AZ572" s="116" t="s">
        <v>9103</v>
      </c>
      <c r="BA572" s="116" t="str">
        <f t="shared" si="338"/>
        <v>RCF</v>
      </c>
    </row>
    <row r="573" spans="4:53" hidden="1" x14ac:dyDescent="0.3">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5" t="str">
        <f t="shared" si="337"/>
        <v>RCFBINGLEY HOSPITAL - RCF23</v>
      </c>
      <c r="AW573" s="116" t="s">
        <v>983</v>
      </c>
      <c r="AX573" s="116" t="s">
        <v>10221</v>
      </c>
      <c r="AY573" s="116" t="s">
        <v>983</v>
      </c>
      <c r="AZ573" s="116" t="s">
        <v>9104</v>
      </c>
      <c r="BA573" s="116" t="str">
        <f t="shared" si="338"/>
        <v>RCF</v>
      </c>
    </row>
    <row r="574" spans="4:53" hidden="1" x14ac:dyDescent="0.3">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5" t="str">
        <f t="shared" si="337"/>
        <v>RCFCASTLEBERG HOSPITAL - RCF30</v>
      </c>
      <c r="AW574" s="116" t="s">
        <v>984</v>
      </c>
      <c r="AX574" s="116" t="s">
        <v>10222</v>
      </c>
      <c r="AY574" s="116" t="s">
        <v>984</v>
      </c>
      <c r="AZ574" s="116" t="s">
        <v>9105</v>
      </c>
      <c r="BA574" s="116" t="str">
        <f t="shared" si="338"/>
        <v>RCF</v>
      </c>
    </row>
    <row r="575" spans="4:53" hidden="1" x14ac:dyDescent="0.3">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5" t="str">
        <f t="shared" si="337"/>
        <v>RCFCORONATION HOSPITAL - RCF26</v>
      </c>
      <c r="AW575" s="116" t="s">
        <v>985</v>
      </c>
      <c r="AX575" s="116" t="s">
        <v>10223</v>
      </c>
      <c r="AY575" s="116" t="s">
        <v>985</v>
      </c>
      <c r="AZ575" s="116" t="s">
        <v>9106</v>
      </c>
      <c r="BA575" s="116" t="str">
        <f t="shared" si="338"/>
        <v>RCF</v>
      </c>
    </row>
    <row r="576" spans="4:53" hidden="1" x14ac:dyDescent="0.3">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5" t="str">
        <f t="shared" si="337"/>
        <v>RCFGROVE CONVALESCENT HOSPITAL - RCF32</v>
      </c>
      <c r="AW576" s="116" t="s">
        <v>986</v>
      </c>
      <c r="AX576" s="116" t="s">
        <v>10224</v>
      </c>
      <c r="AY576" s="116" t="s">
        <v>986</v>
      </c>
      <c r="AZ576" s="116" t="s">
        <v>9107</v>
      </c>
      <c r="BA576" s="116" t="str">
        <f t="shared" si="338"/>
        <v>RCF</v>
      </c>
    </row>
    <row r="577" spans="4:53" hidden="1" x14ac:dyDescent="0.3">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5" t="str">
        <f t="shared" si="337"/>
        <v>RCFSCALEBOR PARK HOSPITAL - RCF25</v>
      </c>
      <c r="AW577" s="116" t="s">
        <v>987</v>
      </c>
      <c r="AX577" s="116" t="s">
        <v>10225</v>
      </c>
      <c r="AY577" s="116" t="s">
        <v>987</v>
      </c>
      <c r="AZ577" s="116" t="s">
        <v>9108</v>
      </c>
      <c r="BA577" s="116" t="str">
        <f t="shared" si="338"/>
        <v>RCF</v>
      </c>
    </row>
    <row r="578" spans="4:53" hidden="1" x14ac:dyDescent="0.3">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5" t="str">
        <f t="shared" si="337"/>
        <v>RCFSKIPTON GENERAL HOSPITAL - RCF31</v>
      </c>
      <c r="AW578" s="116" t="s">
        <v>988</v>
      </c>
      <c r="AX578" s="116" t="s">
        <v>10226</v>
      </c>
      <c r="AY578" s="116" t="s">
        <v>988</v>
      </c>
      <c r="AZ578" s="116" t="s">
        <v>9109</v>
      </c>
      <c r="BA578" s="116" t="str">
        <f t="shared" si="338"/>
        <v>RCF</v>
      </c>
    </row>
    <row r="579" spans="4:53" hidden="1" x14ac:dyDescent="0.3">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5" t="str">
        <f t="shared" si="337"/>
        <v>RCUCENTRAL HEALTH CLINIC - RCU04</v>
      </c>
      <c r="AW579" s="116" t="s">
        <v>989</v>
      </c>
      <c r="AX579" s="116" t="s">
        <v>10227</v>
      </c>
      <c r="AY579" s="116" t="s">
        <v>989</v>
      </c>
      <c r="AZ579" s="116" t="s">
        <v>9110</v>
      </c>
      <c r="BA579" s="116" t="str">
        <f t="shared" si="338"/>
        <v>RCU</v>
      </c>
    </row>
    <row r="580" spans="4:53" hidden="1" x14ac:dyDescent="0.3">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5" t="str">
        <f t="shared" si="337"/>
        <v>RCUNORTHERN GENERAL HOSPITAL - RCU03</v>
      </c>
      <c r="AW580" s="116" t="s">
        <v>990</v>
      </c>
      <c r="AX580" s="116" t="s">
        <v>10228</v>
      </c>
      <c r="AY580" s="116" t="s">
        <v>990</v>
      </c>
      <c r="AZ580" s="116" t="s">
        <v>7852</v>
      </c>
      <c r="BA580" s="116" t="str">
        <f t="shared" si="338"/>
        <v>RCU</v>
      </c>
    </row>
    <row r="581" spans="4:53" hidden="1" x14ac:dyDescent="0.3">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5" t="str">
        <f t="shared" si="337"/>
        <v>RCUOAKWOOD YOUNG PEOPLES CENTRE - RCU55</v>
      </c>
      <c r="AW581" s="116" t="s">
        <v>991</v>
      </c>
      <c r="AX581" s="116" t="s">
        <v>10229</v>
      </c>
      <c r="AY581" s="116" t="s">
        <v>991</v>
      </c>
      <c r="AZ581" s="116" t="s">
        <v>9111</v>
      </c>
      <c r="BA581" s="116" t="str">
        <f t="shared" si="338"/>
        <v>RCU</v>
      </c>
    </row>
    <row r="582" spans="4:53" hidden="1" x14ac:dyDescent="0.3">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5" t="str">
        <f t="shared" si="337"/>
        <v>RCUSHEFFIELD CHILDREN'S HOSPITAL - RCUEF</v>
      </c>
      <c r="AW582" s="116" t="s">
        <v>992</v>
      </c>
      <c r="AX582" s="116" t="s">
        <v>10230</v>
      </c>
      <c r="AY582" s="116" t="s">
        <v>992</v>
      </c>
      <c r="AZ582" s="116" t="s">
        <v>9112</v>
      </c>
      <c r="BA582" s="116" t="str">
        <f t="shared" si="338"/>
        <v>RCU</v>
      </c>
    </row>
    <row r="583" spans="4:53" hidden="1" x14ac:dyDescent="0.3">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5" t="str">
        <f t="shared" si="337"/>
        <v>RCXNORTH CAMBRIDGESHIRE HOSPITAL - RCX66</v>
      </c>
      <c r="AW583" s="116" t="s">
        <v>993</v>
      </c>
      <c r="AX583" s="116" t="s">
        <v>10231</v>
      </c>
      <c r="AY583" s="116" t="s">
        <v>993</v>
      </c>
      <c r="AZ583" s="116" t="s">
        <v>1710</v>
      </c>
      <c r="BA583" s="116" t="str">
        <f t="shared" si="338"/>
        <v>RCX</v>
      </c>
    </row>
    <row r="584" spans="4:53" hidden="1" x14ac:dyDescent="0.3">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5" t="str">
        <f t="shared" si="337"/>
        <v>RCXTHE QUEEN ELIZABETH HOSPITAL - RCX70</v>
      </c>
      <c r="AW584" s="116" t="s">
        <v>994</v>
      </c>
      <c r="AX584" s="116" t="s">
        <v>10232</v>
      </c>
      <c r="AY584" s="116" t="s">
        <v>994</v>
      </c>
      <c r="AZ584" s="116" t="s">
        <v>9113</v>
      </c>
      <c r="BA584" s="116" t="str">
        <f t="shared" si="338"/>
        <v>RCX</v>
      </c>
    </row>
    <row r="585" spans="4:53" hidden="1" x14ac:dyDescent="0.3">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5" t="str">
        <f t="shared" si="337"/>
        <v>RD1BRADFORD ON AVON COMMUNITY HOSPITAL - RD101</v>
      </c>
      <c r="AW585" s="116" t="s">
        <v>995</v>
      </c>
      <c r="AX585" s="116" t="s">
        <v>10233</v>
      </c>
      <c r="AY585" s="116" t="s">
        <v>995</v>
      </c>
      <c r="AZ585" s="116" t="s">
        <v>9114</v>
      </c>
      <c r="BA585" s="116" t="str">
        <f t="shared" si="338"/>
        <v>RD1</v>
      </c>
    </row>
    <row r="586" spans="4:53" hidden="1" x14ac:dyDescent="0.3">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5" t="str">
        <f t="shared" si="337"/>
        <v>RD1CHIPPENHAM HOSPITAL - RD102</v>
      </c>
      <c r="AW586" s="116" t="s">
        <v>996</v>
      </c>
      <c r="AX586" s="116" t="s">
        <v>10234</v>
      </c>
      <c r="AY586" s="116" t="s">
        <v>996</v>
      </c>
      <c r="AZ586" s="116" t="s">
        <v>9049</v>
      </c>
      <c r="BA586" s="116" t="str">
        <f t="shared" si="338"/>
        <v>RD1</v>
      </c>
    </row>
    <row r="587" spans="4:53" hidden="1" x14ac:dyDescent="0.3">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5" t="str">
        <f t="shared" si="337"/>
        <v>RD1DEVIZES HOSPITAL - RD107</v>
      </c>
      <c r="AW587" s="116" t="s">
        <v>997</v>
      </c>
      <c r="AX587" s="116" t="s">
        <v>10235</v>
      </c>
      <c r="AY587" s="116" t="s">
        <v>997</v>
      </c>
      <c r="AZ587" s="116" t="s">
        <v>9050</v>
      </c>
      <c r="BA587" s="116" t="str">
        <f t="shared" si="338"/>
        <v>RD1</v>
      </c>
    </row>
    <row r="588" spans="4:53" hidden="1" x14ac:dyDescent="0.3">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5" t="str">
        <f t="shared" si="337"/>
        <v>RD1FROME VICTORIA HOSPITAL - RD121</v>
      </c>
      <c r="AW588" s="116" t="s">
        <v>998</v>
      </c>
      <c r="AX588" s="116" t="s">
        <v>10236</v>
      </c>
      <c r="AY588" s="116" t="s">
        <v>998</v>
      </c>
      <c r="AZ588" s="116" t="s">
        <v>9047</v>
      </c>
      <c r="BA588" s="116" t="str">
        <f t="shared" si="338"/>
        <v>RD1</v>
      </c>
    </row>
    <row r="589" spans="4:53" hidden="1" x14ac:dyDescent="0.3">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5" t="str">
        <f t="shared" si="337"/>
        <v>RD1MALMESBURY HOSPITAL - RD103</v>
      </c>
      <c r="AW589" s="116" t="s">
        <v>999</v>
      </c>
      <c r="AX589" s="116" t="s">
        <v>10237</v>
      </c>
      <c r="AY589" s="116" t="s">
        <v>999</v>
      </c>
      <c r="AZ589" s="116" t="s">
        <v>9115</v>
      </c>
      <c r="BA589" s="116" t="str">
        <f t="shared" si="338"/>
        <v>RD1</v>
      </c>
    </row>
    <row r="590" spans="4:53" hidden="1" x14ac:dyDescent="0.3">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5" t="str">
        <f t="shared" si="337"/>
        <v>RD1MELKSHAM HOSPITAL - RD104</v>
      </c>
      <c r="AW590" s="116" t="s">
        <v>1000</v>
      </c>
      <c r="AX590" s="116" t="s">
        <v>10238</v>
      </c>
      <c r="AY590" s="116" t="s">
        <v>1000</v>
      </c>
      <c r="AZ590" s="116" t="s">
        <v>9116</v>
      </c>
      <c r="BA590" s="116" t="str">
        <f t="shared" si="338"/>
        <v>RD1</v>
      </c>
    </row>
    <row r="591" spans="4:53" hidden="1" x14ac:dyDescent="0.3">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5" t="str">
        <f t="shared" si="337"/>
        <v>RD1PAULTON HOSPITAL - RD129</v>
      </c>
      <c r="AW591" s="116" t="s">
        <v>1001</v>
      </c>
      <c r="AX591" s="116" t="s">
        <v>10239</v>
      </c>
      <c r="AY591" s="116" t="s">
        <v>1001</v>
      </c>
      <c r="AZ591" s="116" t="s">
        <v>9117</v>
      </c>
      <c r="BA591" s="116" t="str">
        <f t="shared" si="338"/>
        <v>RD1</v>
      </c>
    </row>
    <row r="592" spans="4:53" hidden="1" x14ac:dyDescent="0.3">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5" t="str">
        <f t="shared" si="337"/>
        <v>RD1ROUNDWAY HOSPITAL - RD119</v>
      </c>
      <c r="AW592" s="116" t="s">
        <v>1002</v>
      </c>
      <c r="AX592" s="116" t="s">
        <v>10240</v>
      </c>
      <c r="AY592" s="116" t="s">
        <v>1002</v>
      </c>
      <c r="AZ592" s="116" t="s">
        <v>9118</v>
      </c>
      <c r="BA592" s="116" t="str">
        <f t="shared" si="338"/>
        <v>RD1</v>
      </c>
    </row>
    <row r="593" spans="4:53" hidden="1" x14ac:dyDescent="0.3">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5" t="str">
        <f t="shared" si="337"/>
        <v>RD1ROYAL NATIONAL HOSPITAL FOR RHEUMATIC DISEASES</v>
      </c>
      <c r="AW593" s="119" t="s">
        <v>9978</v>
      </c>
      <c r="AX593" s="119" t="s">
        <v>9051</v>
      </c>
      <c r="AY593" s="119" t="s">
        <v>9978</v>
      </c>
      <c r="AZ593" s="119" t="s">
        <v>9051</v>
      </c>
      <c r="BA593" s="116" t="str">
        <f t="shared" si="338"/>
        <v>RD1</v>
      </c>
    </row>
    <row r="594" spans="4:53" hidden="1" x14ac:dyDescent="0.3">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5" t="str">
        <f t="shared" si="337"/>
        <v>RD1ROYAL UNITED HOSPITAL - RD130</v>
      </c>
      <c r="AW594" s="116" t="s">
        <v>1003</v>
      </c>
      <c r="AX594" s="116" t="s">
        <v>10241</v>
      </c>
      <c r="AY594" s="116" t="s">
        <v>1003</v>
      </c>
      <c r="AZ594" s="116" t="s">
        <v>9119</v>
      </c>
      <c r="BA594" s="116" t="str">
        <f t="shared" si="338"/>
        <v>RD1</v>
      </c>
    </row>
    <row r="595" spans="4:53" hidden="1" x14ac:dyDescent="0.3">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5" t="str">
        <f t="shared" si="337"/>
        <v>RD1SHEPTON MALLET COMMUNITY HOSPITAL - RD167</v>
      </c>
      <c r="AW595" s="116" t="s">
        <v>1004</v>
      </c>
      <c r="AX595" s="116" t="s">
        <v>10242</v>
      </c>
      <c r="AY595" s="116" t="s">
        <v>1004</v>
      </c>
      <c r="AZ595" s="116" t="s">
        <v>3216</v>
      </c>
      <c r="BA595" s="116" t="str">
        <f t="shared" si="338"/>
        <v>RD1</v>
      </c>
    </row>
    <row r="596" spans="4:53" hidden="1" x14ac:dyDescent="0.3">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5" t="str">
        <f t="shared" si="337"/>
        <v>RD1ST MARTINS HOSPITAL (BATH) - RD132</v>
      </c>
      <c r="AW596" s="116" t="s">
        <v>1005</v>
      </c>
      <c r="AX596" s="116" t="s">
        <v>10243</v>
      </c>
      <c r="AY596" s="116" t="s">
        <v>1005</v>
      </c>
      <c r="AZ596" s="116" t="s">
        <v>4840</v>
      </c>
      <c r="BA596" s="116" t="str">
        <f t="shared" si="338"/>
        <v>RD1</v>
      </c>
    </row>
    <row r="597" spans="4:53" hidden="1" x14ac:dyDescent="0.3">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5" t="str">
        <f t="shared" si="337"/>
        <v>RD1TROWBRIDGE HOSPITAL - RD108</v>
      </c>
      <c r="AW597" s="116" t="s">
        <v>1006</v>
      </c>
      <c r="AX597" s="116" t="s">
        <v>10244</v>
      </c>
      <c r="AY597" s="116" t="s">
        <v>1006</v>
      </c>
      <c r="AZ597" s="116" t="s">
        <v>9120</v>
      </c>
      <c r="BA597" s="116" t="str">
        <f t="shared" si="338"/>
        <v>RD1</v>
      </c>
    </row>
    <row r="598" spans="4:53" hidden="1" x14ac:dyDescent="0.3">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5" t="str">
        <f t="shared" si="337"/>
        <v>RD1WARMINSTER HOSPITAL - RD105</v>
      </c>
      <c r="AW598" s="116" t="s">
        <v>1007</v>
      </c>
      <c r="AX598" s="116" t="s">
        <v>10245</v>
      </c>
      <c r="AY598" s="116" t="s">
        <v>1007</v>
      </c>
      <c r="AZ598" s="116" t="s">
        <v>9052</v>
      </c>
      <c r="BA598" s="116" t="str">
        <f t="shared" si="338"/>
        <v>RD1</v>
      </c>
    </row>
    <row r="599" spans="4:53" hidden="1" x14ac:dyDescent="0.3">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5" t="str">
        <f t="shared" si="337"/>
        <v>RD1WESTBURY HOSPITAL - RD106</v>
      </c>
      <c r="AW599" s="116" t="s">
        <v>1008</v>
      </c>
      <c r="AX599" s="116" t="s">
        <v>10246</v>
      </c>
      <c r="AY599" s="116" t="s">
        <v>1008</v>
      </c>
      <c r="AZ599" s="116" t="s">
        <v>4876</v>
      </c>
      <c r="BA599" s="116" t="str">
        <f t="shared" si="338"/>
        <v>RD1</v>
      </c>
    </row>
    <row r="600" spans="4:53" hidden="1" x14ac:dyDescent="0.3">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5" t="str">
        <f t="shared" si="337"/>
        <v>RD3POOLE GENERAL HOSPITAL NHS TRUST HQ - RD304</v>
      </c>
      <c r="AW600" s="116" t="s">
        <v>1009</v>
      </c>
      <c r="AX600" s="116" t="s">
        <v>10247</v>
      </c>
      <c r="AY600" s="116" t="s">
        <v>1009</v>
      </c>
      <c r="AZ600" s="116" t="s">
        <v>9121</v>
      </c>
      <c r="BA600" s="116" t="str">
        <f t="shared" si="338"/>
        <v>RD3</v>
      </c>
    </row>
    <row r="601" spans="4:53" hidden="1" x14ac:dyDescent="0.3">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5" t="str">
        <f t="shared" si="337"/>
        <v>RD7CHALFONT'S AND GERRARDS CROSS HOSPITAL - RD766</v>
      </c>
      <c r="AW601" s="116" t="s">
        <v>1010</v>
      </c>
      <c r="AX601" s="116" t="s">
        <v>10248</v>
      </c>
      <c r="AY601" s="116" t="s">
        <v>1010</v>
      </c>
      <c r="AZ601" s="116" t="s">
        <v>9122</v>
      </c>
      <c r="BA601" s="116" t="str">
        <f t="shared" si="338"/>
        <v>RD7</v>
      </c>
    </row>
    <row r="602" spans="4:53" hidden="1" x14ac:dyDescent="0.3">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5" t="str">
        <f t="shared" si="337"/>
        <v>RD7FARNHAM ROAD - RD762</v>
      </c>
      <c r="AW602" s="116" t="s">
        <v>1011</v>
      </c>
      <c r="AX602" s="116" t="s">
        <v>10249</v>
      </c>
      <c r="AY602" s="116" t="s">
        <v>1011</v>
      </c>
      <c r="AZ602" s="116" t="s">
        <v>9123</v>
      </c>
      <c r="BA602" s="116" t="str">
        <f t="shared" si="338"/>
        <v>RD7</v>
      </c>
    </row>
    <row r="603" spans="4:53" hidden="1" x14ac:dyDescent="0.3">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5" t="str">
        <f t="shared" si="337"/>
        <v>RD7GREAT HOLLANDS - RD764</v>
      </c>
      <c r="AW603" s="116" t="s">
        <v>1012</v>
      </c>
      <c r="AX603" s="116" t="s">
        <v>10250</v>
      </c>
      <c r="AY603" s="116" t="s">
        <v>1012</v>
      </c>
      <c r="AZ603" s="116" t="s">
        <v>9124</v>
      </c>
      <c r="BA603" s="116" t="str">
        <f t="shared" si="338"/>
        <v>RD7</v>
      </c>
    </row>
    <row r="604" spans="4:53" hidden="1" x14ac:dyDescent="0.3">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5" t="str">
        <f t="shared" si="337"/>
        <v>RD7HEATHERWOOD AND WEXHAM PARK HOSPITALS NHS TRUST - RD700</v>
      </c>
      <c r="AW604" s="116" t="s">
        <v>1013</v>
      </c>
      <c r="AX604" s="116" t="s">
        <v>10251</v>
      </c>
      <c r="AY604" s="116" t="s">
        <v>1013</v>
      </c>
      <c r="AZ604" s="116" t="s">
        <v>9125</v>
      </c>
      <c r="BA604" s="116" t="str">
        <f t="shared" si="338"/>
        <v>RD7</v>
      </c>
    </row>
    <row r="605" spans="4:53" hidden="1" x14ac:dyDescent="0.3">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5" t="str">
        <f t="shared" si="337"/>
        <v>RD7HEATHERWOOD HOSPITAL - RD752</v>
      </c>
      <c r="AW605" s="116" t="s">
        <v>1014</v>
      </c>
      <c r="AX605" s="116" t="s">
        <v>10252</v>
      </c>
      <c r="AY605" s="116" t="s">
        <v>1014</v>
      </c>
      <c r="AZ605" s="116" t="s">
        <v>5705</v>
      </c>
      <c r="BA605" s="116" t="str">
        <f t="shared" si="338"/>
        <v>RD7</v>
      </c>
    </row>
    <row r="606" spans="4:53" hidden="1" x14ac:dyDescent="0.3">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5" t="str">
        <f t="shared" si="337"/>
        <v>RD7HSH BROADMOOR HOSPITAL - RD765</v>
      </c>
      <c r="AW606" s="116" t="s">
        <v>1015</v>
      </c>
      <c r="AX606" s="116" t="s">
        <v>10253</v>
      </c>
      <c r="AY606" s="116" t="s">
        <v>1015</v>
      </c>
      <c r="AZ606" s="116" t="s">
        <v>9126</v>
      </c>
      <c r="BA606" s="116" t="str">
        <f t="shared" si="338"/>
        <v>RD7</v>
      </c>
    </row>
    <row r="607" spans="4:53" hidden="1" x14ac:dyDescent="0.3">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5" t="str">
        <f t="shared" si="337"/>
        <v>RD7KING EDWARD VII HOSPITAL - RD753</v>
      </c>
      <c r="AW607" s="116" t="s">
        <v>1016</v>
      </c>
      <c r="AX607" s="116" t="s">
        <v>10254</v>
      </c>
      <c r="AY607" s="116" t="s">
        <v>1016</v>
      </c>
      <c r="AZ607" s="116" t="s">
        <v>9127</v>
      </c>
      <c r="BA607" s="116" t="str">
        <f t="shared" si="338"/>
        <v>RD7</v>
      </c>
    </row>
    <row r="608" spans="4:53" hidden="1" x14ac:dyDescent="0.3">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5" t="str">
        <f t="shared" si="337"/>
        <v>RD7LANGLEY HEALTH CENTRE - RD763</v>
      </c>
      <c r="AW608" s="116" t="s">
        <v>1017</v>
      </c>
      <c r="AX608" s="116" t="s">
        <v>10255</v>
      </c>
      <c r="AY608" s="116" t="s">
        <v>1017</v>
      </c>
      <c r="AZ608" s="116" t="s">
        <v>9128</v>
      </c>
      <c r="BA608" s="116" t="str">
        <f t="shared" si="338"/>
        <v>RD7</v>
      </c>
    </row>
    <row r="609" spans="4:53" hidden="1" x14ac:dyDescent="0.3">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5" t="str">
        <f t="shared" si="337"/>
        <v>RD7PAUL BEVAN HOUSE (THAMES HOSPICE CARE) - RD761</v>
      </c>
      <c r="AW609" s="116" t="s">
        <v>1018</v>
      </c>
      <c r="AX609" s="116" t="s">
        <v>10256</v>
      </c>
      <c r="AY609" s="116" t="s">
        <v>1018</v>
      </c>
      <c r="AZ609" s="116" t="s">
        <v>9129</v>
      </c>
      <c r="BA609" s="116" t="str">
        <f t="shared" si="338"/>
        <v>RD7</v>
      </c>
    </row>
    <row r="610" spans="4:53" hidden="1" x14ac:dyDescent="0.3">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5" t="str">
        <f t="shared" si="337"/>
        <v>RD7PINE LODGE (THAMES HOSPICE CARE) - RD760</v>
      </c>
      <c r="AW610" s="116" t="s">
        <v>1019</v>
      </c>
      <c r="AX610" s="116" t="s">
        <v>10257</v>
      </c>
      <c r="AY610" s="116" t="s">
        <v>1019</v>
      </c>
      <c r="AZ610" s="116" t="s">
        <v>9130</v>
      </c>
      <c r="BA610" s="116" t="str">
        <f t="shared" si="338"/>
        <v>RD7</v>
      </c>
    </row>
    <row r="611" spans="4:53" hidden="1" x14ac:dyDescent="0.3">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5" t="str">
        <f t="shared" ref="AV611:AV678" si="404">CONCATENATE(LEFT(AW611, 3),AX611)</f>
        <v>RD7ST MARK'S HOSPITAL - RD754</v>
      </c>
      <c r="AW611" s="116" t="s">
        <v>1020</v>
      </c>
      <c r="AX611" s="116" t="s">
        <v>10258</v>
      </c>
      <c r="AY611" s="116" t="s">
        <v>1020</v>
      </c>
      <c r="AZ611" s="116" t="s">
        <v>9131</v>
      </c>
      <c r="BA611" s="116" t="str">
        <f t="shared" ref="BA611:BA678" si="405">LEFT(AY611,3)</f>
        <v>RD7</v>
      </c>
    </row>
    <row r="612" spans="4:53" hidden="1" x14ac:dyDescent="0.3">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5" t="str">
        <f t="shared" si="404"/>
        <v>RD7UPTON HOSPITAL - RD755</v>
      </c>
      <c r="AW612" s="116" t="s">
        <v>421</v>
      </c>
      <c r="AX612" s="116" t="s">
        <v>10259</v>
      </c>
      <c r="AY612" s="116" t="s">
        <v>421</v>
      </c>
      <c r="AZ612" s="116" t="s">
        <v>5723</v>
      </c>
      <c r="BA612" s="116" t="str">
        <f t="shared" si="405"/>
        <v>RD7</v>
      </c>
    </row>
    <row r="613" spans="4:53" hidden="1" x14ac:dyDescent="0.3">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5" t="str">
        <f t="shared" si="404"/>
        <v>RD7WEXHAM PARK HOSPITAL - RD750</v>
      </c>
      <c r="AW613" s="116" t="s">
        <v>422</v>
      </c>
      <c r="AX613" s="116" t="s">
        <v>10260</v>
      </c>
      <c r="AY613" s="116" t="s">
        <v>422</v>
      </c>
      <c r="AZ613" s="116" t="s">
        <v>5727</v>
      </c>
      <c r="BA613" s="116" t="str">
        <f t="shared" si="405"/>
        <v>RD7</v>
      </c>
    </row>
    <row r="614" spans="4:53" hidden="1" x14ac:dyDescent="0.3">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5" t="str">
        <f t="shared" si="404"/>
        <v>RD8MILTON KEYNES HOSPITAL - RD816</v>
      </c>
      <c r="AW614" s="116" t="s">
        <v>423</v>
      </c>
      <c r="AX614" s="116" t="s">
        <v>10261</v>
      </c>
      <c r="AY614" s="116" t="s">
        <v>423</v>
      </c>
      <c r="AZ614" s="116" t="s">
        <v>9132</v>
      </c>
      <c r="BA614" s="116" t="str">
        <f t="shared" si="405"/>
        <v>RD8</v>
      </c>
    </row>
    <row r="615" spans="4:53" hidden="1" x14ac:dyDescent="0.3">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5" t="str">
        <f t="shared" si="404"/>
        <v>RDDBASILDON UNIVERSITY HOSPITAL - RDDH0</v>
      </c>
      <c r="AW615" s="116" t="s">
        <v>424</v>
      </c>
      <c r="AX615" s="116" t="s">
        <v>10262</v>
      </c>
      <c r="AY615" s="116" t="s">
        <v>424</v>
      </c>
      <c r="AZ615" s="116" t="s">
        <v>9133</v>
      </c>
      <c r="BA615" s="116" t="str">
        <f t="shared" si="405"/>
        <v>RDD</v>
      </c>
    </row>
    <row r="616" spans="4:53" hidden="1" x14ac:dyDescent="0.3">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5" t="str">
        <f t="shared" si="404"/>
        <v>RDDBRENTWOOD COMMUNITY HOSPITAL</v>
      </c>
      <c r="AW616" s="116" t="s">
        <v>8705</v>
      </c>
      <c r="AX616" s="116" t="s">
        <v>1359</v>
      </c>
      <c r="AY616" s="116" t="s">
        <v>8705</v>
      </c>
      <c r="AZ616" s="116" t="s">
        <v>1359</v>
      </c>
      <c r="BA616" s="116" t="str">
        <f t="shared" si="405"/>
        <v>RDD</v>
      </c>
    </row>
    <row r="617" spans="4:53" hidden="1" x14ac:dyDescent="0.3">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5" t="str">
        <f t="shared" si="404"/>
        <v>RDDORSETT HOSPITAL - RDDH1</v>
      </c>
      <c r="AW617" s="116" t="s">
        <v>425</v>
      </c>
      <c r="AX617" s="116" t="s">
        <v>10263</v>
      </c>
      <c r="AY617" s="116" t="s">
        <v>425</v>
      </c>
      <c r="AZ617" s="116" t="s">
        <v>1350</v>
      </c>
      <c r="BA617" s="116" t="str">
        <f t="shared" si="405"/>
        <v>RDD</v>
      </c>
    </row>
    <row r="618" spans="4:53" hidden="1" x14ac:dyDescent="0.3">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5" t="str">
        <f t="shared" si="404"/>
        <v>RDDTHE ESSEX CARDIOTHORACIC CENTRE - RDDH8</v>
      </c>
      <c r="AW618" s="116" t="s">
        <v>426</v>
      </c>
      <c r="AX618" s="116" t="s">
        <v>10264</v>
      </c>
      <c r="AY618" s="116" t="s">
        <v>426</v>
      </c>
      <c r="AZ618" s="116" t="s">
        <v>9134</v>
      </c>
      <c r="BA618" s="116" t="str">
        <f t="shared" si="405"/>
        <v>RDD</v>
      </c>
    </row>
    <row r="619" spans="4:53" hidden="1" x14ac:dyDescent="0.3">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5" t="str">
        <f t="shared" si="404"/>
        <v>RDEALDEBURGH HOSPITAL</v>
      </c>
      <c r="AW619" s="116" t="s">
        <v>11083</v>
      </c>
      <c r="AX619" s="116" t="s">
        <v>10997</v>
      </c>
      <c r="AY619" s="116" t="s">
        <v>11083</v>
      </c>
      <c r="AZ619" s="116" t="s">
        <v>10997</v>
      </c>
      <c r="BA619" s="116" t="str">
        <f t="shared" si="405"/>
        <v>RDE</v>
      </c>
    </row>
    <row r="620" spans="4:53" hidden="1" x14ac:dyDescent="0.3">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5" t="str">
        <f t="shared" si="404"/>
        <v>RDEBLUEBIRD LODGE</v>
      </c>
      <c r="AW620" s="116" t="s">
        <v>11084</v>
      </c>
      <c r="AX620" s="116" t="s">
        <v>10999</v>
      </c>
      <c r="AY620" s="116" t="s">
        <v>11084</v>
      </c>
      <c r="AZ620" s="116" t="s">
        <v>10999</v>
      </c>
      <c r="BA620" s="116" t="str">
        <f t="shared" si="405"/>
        <v>RDE</v>
      </c>
    </row>
    <row r="621" spans="4:53" hidden="1" x14ac:dyDescent="0.3">
      <c r="D621" s="36">
        <f t="shared" si="413"/>
        <v>0</v>
      </c>
      <c r="AV621" s="115" t="str">
        <f t="shared" si="404"/>
        <v>RDECAPIO OAKS HOSPITAL</v>
      </c>
      <c r="AW621" s="116" t="s">
        <v>8706</v>
      </c>
      <c r="AX621" s="116" t="s">
        <v>8707</v>
      </c>
      <c r="AY621" s="116" t="s">
        <v>8706</v>
      </c>
      <c r="AZ621" s="116" t="s">
        <v>8707</v>
      </c>
      <c r="BA621" s="116" t="str">
        <f t="shared" si="405"/>
        <v>RDE</v>
      </c>
    </row>
    <row r="622" spans="4:53" hidden="1" x14ac:dyDescent="0.3">
      <c r="D622" s="36">
        <f t="shared" si="413"/>
        <v>0</v>
      </c>
      <c r="J622" s="48">
        <f>SUM(J620:X620)</f>
        <v>0</v>
      </c>
      <c r="AV622" s="115" t="str">
        <f t="shared" si="404"/>
        <v>RDECAPIO SPRINGFIELD HOSPITAL</v>
      </c>
      <c r="AW622" s="116" t="s">
        <v>8708</v>
      </c>
      <c r="AX622" s="116" t="s">
        <v>8709</v>
      </c>
      <c r="AY622" s="116" t="s">
        <v>8708</v>
      </c>
      <c r="AZ622" s="116" t="s">
        <v>8709</v>
      </c>
      <c r="BA622" s="116" t="str">
        <f t="shared" si="405"/>
        <v>RDE</v>
      </c>
    </row>
    <row r="623" spans="4:53" hidden="1" x14ac:dyDescent="0.3">
      <c r="D623" s="36">
        <f t="shared" si="413"/>
        <v>0</v>
      </c>
      <c r="AV623" s="115" t="str">
        <f t="shared" si="404"/>
        <v>RDECLACTON AND DISTRICT HOSPITAL - RDEE2</v>
      </c>
      <c r="AW623" s="116" t="s">
        <v>431</v>
      </c>
      <c r="AX623" s="116" t="s">
        <v>10265</v>
      </c>
      <c r="AY623" s="116" t="s">
        <v>431</v>
      </c>
      <c r="AZ623" s="116" t="s">
        <v>9135</v>
      </c>
      <c r="BA623" s="116" t="str">
        <f t="shared" si="405"/>
        <v>RDE</v>
      </c>
    </row>
    <row r="624" spans="4:53" hidden="1" x14ac:dyDescent="0.3">
      <c r="D624" s="36">
        <f t="shared" si="413"/>
        <v>0</v>
      </c>
      <c r="AV624" s="115" t="str">
        <f t="shared" si="404"/>
        <v>RDECOLCHESTER GENERAL HOSPITAL - RDEE4</v>
      </c>
      <c r="AW624" s="116" t="s">
        <v>427</v>
      </c>
      <c r="AX624" s="116" t="s">
        <v>10266</v>
      </c>
      <c r="AY624" s="116" t="s">
        <v>427</v>
      </c>
      <c r="AZ624" s="116" t="s">
        <v>2208</v>
      </c>
      <c r="BA624" s="116" t="str">
        <f t="shared" si="405"/>
        <v>RDE</v>
      </c>
    </row>
    <row r="625" spans="4:53" hidden="1" x14ac:dyDescent="0.3">
      <c r="D625" s="36">
        <f t="shared" si="413"/>
        <v>0</v>
      </c>
      <c r="AV625" s="115" t="str">
        <f t="shared" si="404"/>
        <v>RDECOLCHESTER PRIMARY CARE TREATMENT CENTRE - RDEEV</v>
      </c>
      <c r="AW625" s="116" t="s">
        <v>428</v>
      </c>
      <c r="AX625" s="116" t="s">
        <v>10267</v>
      </c>
      <c r="AY625" s="116" t="s">
        <v>428</v>
      </c>
      <c r="AZ625" s="116" t="s">
        <v>9136</v>
      </c>
      <c r="BA625" s="116" t="str">
        <f t="shared" si="405"/>
        <v>RDE</v>
      </c>
    </row>
    <row r="626" spans="4:53" hidden="1" x14ac:dyDescent="0.3">
      <c r="D626" s="142" t="str">
        <f>IF(SUM(D426:D625)&gt;0, "Site Code Error. Do not use Drag and Drop or Cut and Paste","")</f>
        <v/>
      </c>
      <c r="AV626" s="115" t="str">
        <f t="shared" si="404"/>
        <v>RDEESSEX COUNTY HOSPITAL - RDEEB</v>
      </c>
      <c r="AW626" s="116" t="s">
        <v>429</v>
      </c>
      <c r="AX626" s="116" t="s">
        <v>10268</v>
      </c>
      <c r="AY626" s="116" t="s">
        <v>429</v>
      </c>
      <c r="AZ626" s="116" t="s">
        <v>9137</v>
      </c>
      <c r="BA626" s="116" t="str">
        <f t="shared" si="405"/>
        <v>RDE</v>
      </c>
    </row>
    <row r="627" spans="4:53" hidden="1" x14ac:dyDescent="0.3">
      <c r="AV627" s="115" t="str">
        <f t="shared" si="404"/>
        <v>RDEFELIXSTOWE HOSPITAL</v>
      </c>
      <c r="AW627" s="116" t="s">
        <v>11085</v>
      </c>
      <c r="AX627" s="116" t="s">
        <v>11001</v>
      </c>
      <c r="AY627" s="116" t="s">
        <v>11085</v>
      </c>
      <c r="AZ627" s="116" t="s">
        <v>11001</v>
      </c>
      <c r="BA627" s="116" t="str">
        <f t="shared" si="405"/>
        <v>RDE</v>
      </c>
    </row>
    <row r="628" spans="4:53" hidden="1" x14ac:dyDescent="0.3">
      <c r="AV628" s="115" t="str">
        <f t="shared" si="404"/>
        <v>RDEHALSTEAD HOSPITAL - RDEEK</v>
      </c>
      <c r="AW628" s="116" t="s">
        <v>702</v>
      </c>
      <c r="AX628" s="116" t="s">
        <v>10269</v>
      </c>
      <c r="AY628" s="116" t="s">
        <v>702</v>
      </c>
      <c r="AZ628" s="116" t="s">
        <v>9138</v>
      </c>
      <c r="BA628" s="116" t="str">
        <f t="shared" si="405"/>
        <v>RDE</v>
      </c>
    </row>
    <row r="629" spans="4:53" hidden="1" x14ac:dyDescent="0.3">
      <c r="AV629" s="115" t="str">
        <f t="shared" si="404"/>
        <v>RDEIPSWICH HOSPITAL NHS TRUST</v>
      </c>
      <c r="AW629" s="116" t="s">
        <v>11086</v>
      </c>
      <c r="AX629" s="116" t="s">
        <v>11087</v>
      </c>
      <c r="AY629" s="116" t="s">
        <v>11086</v>
      </c>
      <c r="AZ629" s="116" t="s">
        <v>11087</v>
      </c>
      <c r="BA629" s="116" t="str">
        <f t="shared" si="405"/>
        <v>RDE</v>
      </c>
    </row>
    <row r="630" spans="4:53" hidden="1" x14ac:dyDescent="0.3">
      <c r="D630" s="36" t="s">
        <v>11067</v>
      </c>
      <c r="AV630" s="115" t="str">
        <f t="shared" si="404"/>
        <v>RDETHE FRYATT HOSPITAL AND MAYFLOWER MEDICAL CENTRE</v>
      </c>
      <c r="AW630" s="116" t="s">
        <v>8710</v>
      </c>
      <c r="AX630" s="116" t="s">
        <v>8711</v>
      </c>
      <c r="AY630" s="116" t="s">
        <v>8710</v>
      </c>
      <c r="AZ630" s="116" t="s">
        <v>8711</v>
      </c>
      <c r="BA630" s="116" t="str">
        <f t="shared" si="405"/>
        <v>RDE</v>
      </c>
    </row>
    <row r="631" spans="4:53" hidden="1" x14ac:dyDescent="0.3">
      <c r="AV631" s="115" t="str">
        <f t="shared" si="404"/>
        <v>RDRARUNDEL AND DISTRICT HOSPITAL</v>
      </c>
      <c r="AW631" s="116" t="s">
        <v>2798</v>
      </c>
      <c r="AX631" s="116" t="s">
        <v>2799</v>
      </c>
      <c r="AY631" s="116" t="s">
        <v>2798</v>
      </c>
      <c r="AZ631" s="116" t="s">
        <v>2799</v>
      </c>
      <c r="BA631" s="116" t="str">
        <f t="shared" si="405"/>
        <v>RDR</v>
      </c>
    </row>
    <row r="632" spans="4:53" hidden="1" x14ac:dyDescent="0.3">
      <c r="D632" s="143">
        <f>IF(G14="","",IF(ISERROR(VLOOKUP(G14,$Z$14:$AA$95,2,FALSE)),1,VLOOKUP(G14,$Z$14:$AA$95,2,FALSE)))</f>
        <v>0</v>
      </c>
      <c r="E632" s="143" t="str">
        <f>IF(H14="","",IF(ISERROR(VLOOKUP(H14,$Z$14:$AA$95,2,FALSE)),1,VLOOKUP(H14,$Z$14:$AA$95,2,FALSE)))</f>
        <v/>
      </c>
      <c r="AV632" s="115" t="str">
        <f t="shared" si="404"/>
        <v>RDRBATTLE SCA</v>
      </c>
      <c r="AW632" s="116" t="s">
        <v>2788</v>
      </c>
      <c r="AX632" s="116" t="s">
        <v>2789</v>
      </c>
      <c r="AY632" s="116" t="s">
        <v>2788</v>
      </c>
      <c r="AZ632" s="116" t="s">
        <v>2789</v>
      </c>
      <c r="BA632" s="116" t="str">
        <f t="shared" si="405"/>
        <v>RDR</v>
      </c>
    </row>
    <row r="633" spans="4:53" hidden="1" x14ac:dyDescent="0.3">
      <c r="D633" s="143">
        <f t="shared" ref="D633:E696" si="416">IF(G15="","",IF(ISERROR(VLOOKUP(G15,$Z$14:$AA$95,2,FALSE)),1,VLOOKUP(G15,$Z$14:$AA$95,2,FALSE)))</f>
        <v>0</v>
      </c>
      <c r="E633" s="143" t="str">
        <f t="shared" si="416"/>
        <v/>
      </c>
      <c r="AV633" s="115" t="str">
        <f t="shared" si="404"/>
        <v>RDRBATTLE SCA</v>
      </c>
      <c r="AW633" s="116" t="s">
        <v>2825</v>
      </c>
      <c r="AX633" s="116" t="s">
        <v>2789</v>
      </c>
      <c r="AY633" s="116" t="s">
        <v>2825</v>
      </c>
      <c r="AZ633" s="116" t="s">
        <v>2789</v>
      </c>
      <c r="BA633" s="116" t="str">
        <f t="shared" si="405"/>
        <v>RDR</v>
      </c>
    </row>
    <row r="634" spans="4:53" hidden="1" x14ac:dyDescent="0.3">
      <c r="D634" s="143">
        <f t="shared" si="416"/>
        <v>0</v>
      </c>
      <c r="E634" s="143" t="str">
        <f t="shared" si="416"/>
        <v/>
      </c>
      <c r="AV634" s="115" t="str">
        <f t="shared" si="404"/>
        <v>RDRBOGNOR REGIS WAR MEMORIAL HOSPITAL</v>
      </c>
      <c r="AW634" s="116" t="s">
        <v>2812</v>
      </c>
      <c r="AX634" s="116" t="s">
        <v>2813</v>
      </c>
      <c r="AY634" s="116" t="s">
        <v>2812</v>
      </c>
      <c r="AZ634" s="116" t="s">
        <v>2813</v>
      </c>
      <c r="BA634" s="116" t="str">
        <f t="shared" si="405"/>
        <v>RDR</v>
      </c>
    </row>
    <row r="635" spans="4:53" hidden="1" x14ac:dyDescent="0.3">
      <c r="D635" s="143">
        <f t="shared" si="416"/>
        <v>0</v>
      </c>
      <c r="E635" s="143" t="str">
        <f t="shared" si="416"/>
        <v/>
      </c>
      <c r="AV635" s="115" t="str">
        <f t="shared" si="404"/>
        <v>RDRBRADBURY UNIT</v>
      </c>
      <c r="AW635" s="116" t="s">
        <v>2839</v>
      </c>
      <c r="AX635" s="116" t="s">
        <v>2840</v>
      </c>
      <c r="AY635" s="116" t="s">
        <v>2839</v>
      </c>
      <c r="AZ635" s="116" t="s">
        <v>2840</v>
      </c>
      <c r="BA635" s="116" t="str">
        <f t="shared" si="405"/>
        <v>RDR</v>
      </c>
    </row>
    <row r="636" spans="4:53" hidden="1" x14ac:dyDescent="0.3">
      <c r="D636" s="143">
        <f t="shared" si="416"/>
        <v>0</v>
      </c>
      <c r="E636" s="143" t="str">
        <f t="shared" si="416"/>
        <v/>
      </c>
      <c r="AV636" s="115" t="str">
        <f t="shared" si="404"/>
        <v>RDRBRIGHTON GENERAL HOSPITAL</v>
      </c>
      <c r="AW636" s="116" t="s">
        <v>2790</v>
      </c>
      <c r="AX636" s="116" t="s">
        <v>2791</v>
      </c>
      <c r="AY636" s="116" t="s">
        <v>2790</v>
      </c>
      <c r="AZ636" s="116" t="s">
        <v>2791</v>
      </c>
      <c r="BA636" s="116" t="str">
        <f t="shared" si="405"/>
        <v>RDR</v>
      </c>
    </row>
    <row r="637" spans="4:53" hidden="1" x14ac:dyDescent="0.3">
      <c r="D637" s="143">
        <f t="shared" si="416"/>
        <v>0</v>
      </c>
      <c r="E637" s="143">
        <f t="shared" si="416"/>
        <v>0</v>
      </c>
      <c r="AV637" s="115" t="str">
        <f t="shared" si="404"/>
        <v>RDRCHAILEY NEW HERITAGE</v>
      </c>
      <c r="AW637" s="116" t="s">
        <v>2831</v>
      </c>
      <c r="AX637" s="116" t="s">
        <v>2832</v>
      </c>
      <c r="AY637" s="116" t="s">
        <v>2831</v>
      </c>
      <c r="AZ637" s="116" t="s">
        <v>2832</v>
      </c>
      <c r="BA637" s="116" t="str">
        <f t="shared" si="405"/>
        <v>RDR</v>
      </c>
    </row>
    <row r="638" spans="4:53" hidden="1" x14ac:dyDescent="0.3">
      <c r="D638" s="143">
        <f t="shared" si="416"/>
        <v>0</v>
      </c>
      <c r="E638" s="143" t="str">
        <f t="shared" si="416"/>
        <v/>
      </c>
      <c r="AV638" s="115" t="str">
        <f t="shared" si="404"/>
        <v>RDRCLERMONT CHILD PROTECTION UNIT</v>
      </c>
      <c r="AW638" s="116" t="s">
        <v>2829</v>
      </c>
      <c r="AX638" s="116" t="s">
        <v>2830</v>
      </c>
      <c r="AY638" s="116" t="s">
        <v>2829</v>
      </c>
      <c r="AZ638" s="116" t="s">
        <v>2830</v>
      </c>
      <c r="BA638" s="116" t="str">
        <f t="shared" si="405"/>
        <v>RDR</v>
      </c>
    </row>
    <row r="639" spans="4:53" hidden="1" x14ac:dyDescent="0.3">
      <c r="D639" s="143">
        <f t="shared" si="416"/>
        <v>0</v>
      </c>
      <c r="E639" s="143" t="str">
        <f t="shared" si="416"/>
        <v/>
      </c>
      <c r="AV639" s="115" t="str">
        <f t="shared" si="404"/>
        <v>RDRCOUNTY BUILDINGS</v>
      </c>
      <c r="AW639" s="116" t="s">
        <v>2833</v>
      </c>
      <c r="AX639" s="116" t="s">
        <v>2834</v>
      </c>
      <c r="AY639" s="116" t="s">
        <v>2833</v>
      </c>
      <c r="AZ639" s="116" t="s">
        <v>2834</v>
      </c>
      <c r="BA639" s="116" t="str">
        <f t="shared" si="405"/>
        <v>RDR</v>
      </c>
    </row>
    <row r="640" spans="4:53" hidden="1" x14ac:dyDescent="0.3">
      <c r="D640" s="143">
        <f t="shared" si="416"/>
        <v>0</v>
      </c>
      <c r="E640" s="143" t="str">
        <f t="shared" si="416"/>
        <v/>
      </c>
      <c r="AV640" s="115" t="str">
        <f t="shared" si="404"/>
        <v>RDRCRAWLEY HOSPITAL</v>
      </c>
      <c r="AW640" s="116" t="s">
        <v>2814</v>
      </c>
      <c r="AX640" s="116" t="s">
        <v>2815</v>
      </c>
      <c r="AY640" s="116" t="s">
        <v>2814</v>
      </c>
      <c r="AZ640" s="116" t="s">
        <v>2815</v>
      </c>
      <c r="BA640" s="116" t="str">
        <f t="shared" si="405"/>
        <v>RDR</v>
      </c>
    </row>
    <row r="641" spans="4:53" hidden="1" x14ac:dyDescent="0.3">
      <c r="D641" s="143">
        <f t="shared" si="416"/>
        <v>0</v>
      </c>
      <c r="E641" s="143" t="str">
        <f t="shared" si="416"/>
        <v/>
      </c>
      <c r="AV641" s="115" t="str">
        <f t="shared" si="404"/>
        <v>RDRCROWBOROUGH WAR MEMORIAL HOSPITAL</v>
      </c>
      <c r="AW641" s="116" t="s">
        <v>10080</v>
      </c>
      <c r="AX641" s="116" t="s">
        <v>10081</v>
      </c>
      <c r="AY641" s="116" t="s">
        <v>10080</v>
      </c>
      <c r="AZ641" s="116" t="s">
        <v>10081</v>
      </c>
      <c r="BA641" s="116" t="str">
        <f t="shared" si="405"/>
        <v>RDR</v>
      </c>
    </row>
    <row r="642" spans="4:53" hidden="1" x14ac:dyDescent="0.3">
      <c r="D642" s="143">
        <f t="shared" si="416"/>
        <v>0</v>
      </c>
      <c r="E642" s="143" t="str">
        <f t="shared" si="416"/>
        <v/>
      </c>
      <c r="AV642" s="115" t="str">
        <f t="shared" si="404"/>
        <v>RDRDOWNS VIEW</v>
      </c>
      <c r="AW642" s="116" t="s">
        <v>2837</v>
      </c>
      <c r="AX642" s="116" t="s">
        <v>2838</v>
      </c>
      <c r="AY642" s="116" t="s">
        <v>2837</v>
      </c>
      <c r="AZ642" s="116" t="s">
        <v>2838</v>
      </c>
      <c r="BA642" s="116" t="str">
        <f t="shared" si="405"/>
        <v>RDR</v>
      </c>
    </row>
    <row r="643" spans="4:53" hidden="1" x14ac:dyDescent="0.3">
      <c r="D643" s="143">
        <f t="shared" si="416"/>
        <v>0</v>
      </c>
      <c r="E643" s="143" t="str">
        <f t="shared" si="416"/>
        <v/>
      </c>
      <c r="AV643" s="115" t="str">
        <f t="shared" si="404"/>
        <v>RDREASTBOURNE DISTRICT GENERAL HOSPITAL</v>
      </c>
      <c r="AW643" s="116" t="s">
        <v>2800</v>
      </c>
      <c r="AX643" s="116" t="s">
        <v>2801</v>
      </c>
      <c r="AY643" s="116" t="s">
        <v>2800</v>
      </c>
      <c r="AZ643" s="116" t="s">
        <v>2801</v>
      </c>
      <c r="BA643" s="116" t="str">
        <f t="shared" si="405"/>
        <v>RDR</v>
      </c>
    </row>
    <row r="644" spans="4:53" hidden="1" x14ac:dyDescent="0.3">
      <c r="D644" s="143">
        <f t="shared" si="416"/>
        <v>0</v>
      </c>
      <c r="E644" s="143" t="str">
        <f t="shared" si="416"/>
        <v/>
      </c>
      <c r="AV644" s="115" t="str">
        <f t="shared" si="404"/>
        <v>RDRFINCHES</v>
      </c>
      <c r="AW644" s="116" t="s">
        <v>2864</v>
      </c>
      <c r="AX644" s="116" t="s">
        <v>2865</v>
      </c>
      <c r="AY644" s="116" t="s">
        <v>2864</v>
      </c>
      <c r="AZ644" s="116" t="s">
        <v>2865</v>
      </c>
      <c r="BA644" s="116" t="str">
        <f t="shared" si="405"/>
        <v>RDR</v>
      </c>
    </row>
    <row r="645" spans="4:53" hidden="1" x14ac:dyDescent="0.3">
      <c r="D645" s="143">
        <f t="shared" si="416"/>
        <v>0</v>
      </c>
      <c r="E645" s="143" t="str">
        <f t="shared" si="416"/>
        <v/>
      </c>
      <c r="AV645" s="115" t="str">
        <f t="shared" si="404"/>
        <v>RDRGATWICK HEALTH CONTROL</v>
      </c>
      <c r="AW645" s="116" t="s">
        <v>2823</v>
      </c>
      <c r="AX645" s="116" t="s">
        <v>2824</v>
      </c>
      <c r="AY645" s="116" t="s">
        <v>2823</v>
      </c>
      <c r="AZ645" s="116" t="s">
        <v>2824</v>
      </c>
      <c r="BA645" s="116" t="str">
        <f t="shared" si="405"/>
        <v>RDR</v>
      </c>
    </row>
    <row r="646" spans="4:53" hidden="1" x14ac:dyDescent="0.3">
      <c r="D646" s="143">
        <f t="shared" si="416"/>
        <v>0</v>
      </c>
      <c r="E646" s="143" t="str">
        <f t="shared" si="416"/>
        <v/>
      </c>
      <c r="AV646" s="115" t="str">
        <f t="shared" si="404"/>
        <v>RDRHAZEL COTTAGE</v>
      </c>
      <c r="AW646" s="116" t="s">
        <v>2846</v>
      </c>
      <c r="AX646" s="116" t="s">
        <v>2847</v>
      </c>
      <c r="AY646" s="116" t="s">
        <v>2846</v>
      </c>
      <c r="AZ646" s="116" t="s">
        <v>2847</v>
      </c>
      <c r="BA646" s="116" t="str">
        <f t="shared" si="405"/>
        <v>RDR</v>
      </c>
    </row>
    <row r="647" spans="4:53" hidden="1" x14ac:dyDescent="0.3">
      <c r="D647" s="143" t="str">
        <f t="shared" si="416"/>
        <v/>
      </c>
      <c r="E647" s="143" t="str">
        <f t="shared" si="416"/>
        <v/>
      </c>
      <c r="AV647" s="115" t="str">
        <f t="shared" si="404"/>
        <v>RDRHORIZON UNIT</v>
      </c>
      <c r="AW647" s="116" t="s">
        <v>2844</v>
      </c>
      <c r="AX647" s="116" t="s">
        <v>2845</v>
      </c>
      <c r="AY647" s="116" t="s">
        <v>2844</v>
      </c>
      <c r="AZ647" s="116" t="s">
        <v>2845</v>
      </c>
      <c r="BA647" s="116" t="str">
        <f t="shared" si="405"/>
        <v>RDR</v>
      </c>
    </row>
    <row r="648" spans="4:53" hidden="1" x14ac:dyDescent="0.3">
      <c r="D648" s="143" t="str">
        <f t="shared" si="416"/>
        <v/>
      </c>
      <c r="E648" s="143" t="str">
        <f t="shared" si="416"/>
        <v/>
      </c>
      <c r="AV648" s="115" t="str">
        <f t="shared" si="404"/>
        <v>RDRHORSHAM HOSPITAL</v>
      </c>
      <c r="AW648" s="116" t="s">
        <v>2816</v>
      </c>
      <c r="AX648" s="116" t="s">
        <v>2817</v>
      </c>
      <c r="AY648" s="116" t="s">
        <v>2816</v>
      </c>
      <c r="AZ648" s="116" t="s">
        <v>2817</v>
      </c>
      <c r="BA648" s="116" t="str">
        <f t="shared" si="405"/>
        <v>RDR</v>
      </c>
    </row>
    <row r="649" spans="4:53" hidden="1" x14ac:dyDescent="0.3">
      <c r="D649" s="143" t="str">
        <f t="shared" si="416"/>
        <v/>
      </c>
      <c r="E649" s="143" t="str">
        <f t="shared" si="416"/>
        <v/>
      </c>
      <c r="AV649" s="115" t="str">
        <f t="shared" si="404"/>
        <v>RDRHORSHAM MIU</v>
      </c>
      <c r="AW649" s="116" t="s">
        <v>2842</v>
      </c>
      <c r="AX649" s="116" t="s">
        <v>2843</v>
      </c>
      <c r="AY649" s="116" t="s">
        <v>2842</v>
      </c>
      <c r="AZ649" s="116" t="s">
        <v>2843</v>
      </c>
      <c r="BA649" s="116" t="str">
        <f t="shared" si="405"/>
        <v>RDR</v>
      </c>
    </row>
    <row r="650" spans="4:53" hidden="1" x14ac:dyDescent="0.3">
      <c r="D650" s="143" t="str">
        <f t="shared" si="416"/>
        <v/>
      </c>
      <c r="E650" s="143" t="str">
        <f t="shared" si="416"/>
        <v/>
      </c>
      <c r="AV650" s="115" t="str">
        <f t="shared" si="404"/>
        <v>RDRICATS CRAWLEY</v>
      </c>
      <c r="AW650" s="116" t="s">
        <v>2827</v>
      </c>
      <c r="AX650" s="116" t="s">
        <v>2828</v>
      </c>
      <c r="AY650" s="116" t="s">
        <v>2827</v>
      </c>
      <c r="AZ650" s="116" t="s">
        <v>2828</v>
      </c>
      <c r="BA650" s="116" t="str">
        <f t="shared" si="405"/>
        <v>RDR</v>
      </c>
    </row>
    <row r="651" spans="4:53" hidden="1" x14ac:dyDescent="0.3">
      <c r="D651" s="143" t="str">
        <f t="shared" si="416"/>
        <v/>
      </c>
      <c r="E651" s="143" t="str">
        <f t="shared" si="416"/>
        <v/>
      </c>
      <c r="AV651" s="115" t="str">
        <f t="shared" si="404"/>
        <v>RDRICS CRAVEN VALE</v>
      </c>
      <c r="AW651" s="116" t="s">
        <v>2835</v>
      </c>
      <c r="AX651" s="116" t="s">
        <v>2836</v>
      </c>
      <c r="AY651" s="116" t="s">
        <v>2835</v>
      </c>
      <c r="AZ651" s="116" t="s">
        <v>2836</v>
      </c>
      <c r="BA651" s="116" t="str">
        <f t="shared" si="405"/>
        <v>RDR</v>
      </c>
    </row>
    <row r="652" spans="4:53" hidden="1" x14ac:dyDescent="0.3">
      <c r="D652" s="143" t="str">
        <f t="shared" si="416"/>
        <v/>
      </c>
      <c r="E652" s="143" t="str">
        <f t="shared" si="416"/>
        <v/>
      </c>
      <c r="AV652" s="115" t="str">
        <f t="shared" si="404"/>
        <v>RDRICS QUEENS PARK VILLAS</v>
      </c>
      <c r="AW652" s="116" t="s">
        <v>2860</v>
      </c>
      <c r="AX652" s="116" t="s">
        <v>2861</v>
      </c>
      <c r="AY652" s="116" t="s">
        <v>2860</v>
      </c>
      <c r="AZ652" s="116" t="s">
        <v>2861</v>
      </c>
      <c r="BA652" s="116" t="str">
        <f t="shared" si="405"/>
        <v>RDR</v>
      </c>
    </row>
    <row r="653" spans="4:53" hidden="1" x14ac:dyDescent="0.3">
      <c r="D653" s="143" t="str">
        <f t="shared" si="416"/>
        <v/>
      </c>
      <c r="E653" s="143" t="str">
        <f t="shared" si="416"/>
        <v/>
      </c>
      <c r="AV653" s="115" t="str">
        <f t="shared" si="404"/>
        <v>RDRLENS EMPLOYMENT REHABILITATION</v>
      </c>
      <c r="AW653" s="116" t="s">
        <v>2848</v>
      </c>
      <c r="AX653" s="116" t="s">
        <v>2849</v>
      </c>
      <c r="AY653" s="116" t="s">
        <v>2848</v>
      </c>
      <c r="AZ653" s="116" t="s">
        <v>2849</v>
      </c>
      <c r="BA653" s="116" t="str">
        <f t="shared" si="405"/>
        <v>RDR</v>
      </c>
    </row>
    <row r="654" spans="4:53" hidden="1" x14ac:dyDescent="0.3">
      <c r="D654" s="143" t="str">
        <f t="shared" si="416"/>
        <v/>
      </c>
      <c r="E654" s="143" t="str">
        <f t="shared" si="416"/>
        <v/>
      </c>
      <c r="AV654" s="115" t="str">
        <f t="shared" si="404"/>
        <v>RDRLEWES INTERMEDIATE CARE</v>
      </c>
      <c r="AW654" s="116" t="s">
        <v>10078</v>
      </c>
      <c r="AX654" s="116" t="s">
        <v>10079</v>
      </c>
      <c r="AY654" s="116" t="s">
        <v>10078</v>
      </c>
      <c r="AZ654" s="116" t="s">
        <v>10079</v>
      </c>
      <c r="BA654" s="116" t="str">
        <f t="shared" si="405"/>
        <v>RDR</v>
      </c>
    </row>
    <row r="655" spans="4:53" hidden="1" x14ac:dyDescent="0.3">
      <c r="D655" s="143" t="str">
        <f t="shared" si="416"/>
        <v/>
      </c>
      <c r="E655" s="143" t="str">
        <f t="shared" si="416"/>
        <v/>
      </c>
      <c r="AV655" s="115" t="str">
        <f t="shared" si="404"/>
        <v>RDRLITTLEHAMPTON HOSPITAL</v>
      </c>
      <c r="AW655" s="116" t="s">
        <v>2796</v>
      </c>
      <c r="AX655" s="116" t="s">
        <v>2797</v>
      </c>
      <c r="AY655" s="116" t="s">
        <v>2796</v>
      </c>
      <c r="AZ655" s="116" t="s">
        <v>2797</v>
      </c>
      <c r="BA655" s="116" t="str">
        <f t="shared" si="405"/>
        <v>RDR</v>
      </c>
    </row>
    <row r="656" spans="4:53" hidden="1" x14ac:dyDescent="0.3">
      <c r="D656" s="143" t="str">
        <f t="shared" si="416"/>
        <v/>
      </c>
      <c r="E656" s="143" t="str">
        <f t="shared" si="416"/>
        <v/>
      </c>
      <c r="AV656" s="115" t="str">
        <f t="shared" si="404"/>
        <v>RDRMIDHURST COMMUNITY HOSPITAL</v>
      </c>
      <c r="AW656" s="116" t="s">
        <v>2806</v>
      </c>
      <c r="AX656" s="116" t="s">
        <v>2807</v>
      </c>
      <c r="AY656" s="116" t="s">
        <v>2806</v>
      </c>
      <c r="AZ656" s="116" t="s">
        <v>2807</v>
      </c>
      <c r="BA656" s="116" t="str">
        <f t="shared" si="405"/>
        <v>RDR</v>
      </c>
    </row>
    <row r="657" spans="4:53" hidden="1" x14ac:dyDescent="0.3">
      <c r="D657" s="143" t="str">
        <f t="shared" si="416"/>
        <v/>
      </c>
      <c r="E657" s="143" t="str">
        <f t="shared" si="416"/>
        <v/>
      </c>
      <c r="AV657" s="115" t="str">
        <f t="shared" si="404"/>
        <v>RDRMILL VIEW HOSPITAL</v>
      </c>
      <c r="AW657" s="116" t="s">
        <v>2850</v>
      </c>
      <c r="AX657" s="116" t="s">
        <v>2851</v>
      </c>
      <c r="AY657" s="116" t="s">
        <v>2850</v>
      </c>
      <c r="AZ657" s="116" t="s">
        <v>2851</v>
      </c>
      <c r="BA657" s="116" t="str">
        <f t="shared" si="405"/>
        <v>RDR</v>
      </c>
    </row>
    <row r="658" spans="4:53" hidden="1" x14ac:dyDescent="0.3">
      <c r="D658" s="143" t="str">
        <f t="shared" si="416"/>
        <v/>
      </c>
      <c r="E658" s="143" t="str">
        <f t="shared" si="416"/>
        <v/>
      </c>
      <c r="AV658" s="115" t="str">
        <f t="shared" si="404"/>
        <v>RDRMINOR INJURIES UNIT</v>
      </c>
      <c r="AW658" s="116" t="s">
        <v>2826</v>
      </c>
      <c r="AX658" s="116" t="s">
        <v>2504</v>
      </c>
      <c r="AY658" s="116" t="s">
        <v>2826</v>
      </c>
      <c r="AZ658" s="116" t="s">
        <v>2504</v>
      </c>
      <c r="BA658" s="116" t="str">
        <f t="shared" si="405"/>
        <v>RDR</v>
      </c>
    </row>
    <row r="659" spans="4:53" hidden="1" x14ac:dyDescent="0.3">
      <c r="D659" s="143" t="str">
        <f t="shared" si="416"/>
        <v/>
      </c>
      <c r="E659" s="143" t="str">
        <f t="shared" si="416"/>
        <v/>
      </c>
      <c r="AV659" s="115" t="str">
        <f t="shared" si="404"/>
        <v>RDRNEVILL HOSPITAL</v>
      </c>
      <c r="AW659" s="116" t="s">
        <v>2854</v>
      </c>
      <c r="AX659" s="116" t="s">
        <v>2855</v>
      </c>
      <c r="AY659" s="116" t="s">
        <v>2854</v>
      </c>
      <c r="AZ659" s="116" t="s">
        <v>2855</v>
      </c>
      <c r="BA659" s="116" t="str">
        <f t="shared" si="405"/>
        <v>RDR</v>
      </c>
    </row>
    <row r="660" spans="4:53" hidden="1" x14ac:dyDescent="0.3">
      <c r="D660" s="143" t="str">
        <f t="shared" si="416"/>
        <v/>
      </c>
      <c r="E660" s="143" t="str">
        <f t="shared" si="416"/>
        <v/>
      </c>
      <c r="AV660" s="115" t="str">
        <f t="shared" si="404"/>
        <v>RDRNEWHAVEN DOWNS</v>
      </c>
      <c r="AW660" s="116" t="s">
        <v>2874</v>
      </c>
      <c r="AX660" s="116" t="s">
        <v>2875</v>
      </c>
      <c r="AY660" s="116" t="s">
        <v>2874</v>
      </c>
      <c r="AZ660" s="116" t="s">
        <v>2875</v>
      </c>
      <c r="BA660" s="116" t="str">
        <f t="shared" si="405"/>
        <v>RDR</v>
      </c>
    </row>
    <row r="661" spans="4:53" hidden="1" x14ac:dyDescent="0.3">
      <c r="D661" s="143" t="str">
        <f t="shared" si="416"/>
        <v/>
      </c>
      <c r="E661" s="143" t="str">
        <f t="shared" si="416"/>
        <v/>
      </c>
      <c r="AV661" s="115" t="str">
        <f t="shared" si="404"/>
        <v>RDRNEWHAVEN REHAB CENTRE</v>
      </c>
      <c r="AW661" s="116" t="s">
        <v>10074</v>
      </c>
      <c r="AX661" s="116" t="s">
        <v>10075</v>
      </c>
      <c r="AY661" s="116" t="s">
        <v>10074</v>
      </c>
      <c r="AZ661" s="116" t="s">
        <v>10075</v>
      </c>
      <c r="BA661" s="116" t="str">
        <f t="shared" si="405"/>
        <v>RDR</v>
      </c>
    </row>
    <row r="662" spans="4:53" hidden="1" x14ac:dyDescent="0.3">
      <c r="D662" s="143" t="str">
        <f t="shared" si="416"/>
        <v/>
      </c>
      <c r="E662" s="143" t="str">
        <f t="shared" si="416"/>
        <v/>
      </c>
      <c r="AV662" s="115" t="str">
        <f t="shared" si="404"/>
        <v>RDRPRINCESS ROYAL HOSPITAL</v>
      </c>
      <c r="AW662" s="116" t="s">
        <v>2818</v>
      </c>
      <c r="AX662" s="116" t="s">
        <v>2532</v>
      </c>
      <c r="AY662" s="116" t="s">
        <v>2818</v>
      </c>
      <c r="AZ662" s="116" t="s">
        <v>2532</v>
      </c>
      <c r="BA662" s="116" t="str">
        <f t="shared" si="405"/>
        <v>RDR</v>
      </c>
    </row>
    <row r="663" spans="4:53" hidden="1" x14ac:dyDescent="0.3">
      <c r="D663" s="143" t="str">
        <f t="shared" si="416"/>
        <v/>
      </c>
      <c r="E663" s="143" t="str">
        <f t="shared" si="416"/>
        <v/>
      </c>
      <c r="AV663" s="115" t="str">
        <f t="shared" si="404"/>
        <v>RDRPRINCESS ROYAL HOSPITAL</v>
      </c>
      <c r="AW663" s="116" t="s">
        <v>2841</v>
      </c>
      <c r="AX663" s="116" t="s">
        <v>2532</v>
      </c>
      <c r="AY663" s="116" t="s">
        <v>2841</v>
      </c>
      <c r="AZ663" s="116" t="s">
        <v>2532</v>
      </c>
      <c r="BA663" s="116" t="str">
        <f t="shared" si="405"/>
        <v>RDR</v>
      </c>
    </row>
    <row r="664" spans="4:53" hidden="1" x14ac:dyDescent="0.3">
      <c r="D664" s="143" t="str">
        <f t="shared" si="416"/>
        <v/>
      </c>
      <c r="E664" s="143" t="str">
        <f t="shared" si="416"/>
        <v/>
      </c>
      <c r="AV664" s="115" t="str">
        <f t="shared" si="404"/>
        <v>RDRQUADRANT</v>
      </c>
      <c r="AW664" s="116" t="s">
        <v>2858</v>
      </c>
      <c r="AX664" s="116" t="s">
        <v>2859</v>
      </c>
      <c r="AY664" s="116" t="s">
        <v>2858</v>
      </c>
      <c r="AZ664" s="116" t="s">
        <v>2859</v>
      </c>
      <c r="BA664" s="116" t="str">
        <f t="shared" si="405"/>
        <v>RDR</v>
      </c>
    </row>
    <row r="665" spans="4:53" hidden="1" x14ac:dyDescent="0.3">
      <c r="D665" s="143" t="str">
        <f t="shared" si="416"/>
        <v/>
      </c>
      <c r="E665" s="143" t="str">
        <f t="shared" si="416"/>
        <v/>
      </c>
      <c r="AV665" s="115" t="str">
        <f t="shared" si="404"/>
        <v>RDRQUEEN VICTORIA HOSPITAL</v>
      </c>
      <c r="AW665" s="116" t="s">
        <v>2819</v>
      </c>
      <c r="AX665" s="116" t="s">
        <v>2820</v>
      </c>
      <c r="AY665" s="116" t="s">
        <v>2819</v>
      </c>
      <c r="AZ665" s="116" t="s">
        <v>2820</v>
      </c>
      <c r="BA665" s="116" t="str">
        <f t="shared" si="405"/>
        <v>RDR</v>
      </c>
    </row>
    <row r="666" spans="4:53" hidden="1" x14ac:dyDescent="0.3">
      <c r="D666" s="143" t="str">
        <f t="shared" si="416"/>
        <v/>
      </c>
      <c r="E666" s="143" t="str">
        <f t="shared" si="416"/>
        <v/>
      </c>
      <c r="AV666" s="115" t="str">
        <f t="shared" si="404"/>
        <v>RDRRHEUMATOLOGY</v>
      </c>
      <c r="AW666" s="116" t="s">
        <v>2872</v>
      </c>
      <c r="AX666" s="116" t="s">
        <v>2873</v>
      </c>
      <c r="AY666" s="116" t="s">
        <v>2872</v>
      </c>
      <c r="AZ666" s="116" t="s">
        <v>2873</v>
      </c>
      <c r="BA666" s="116" t="str">
        <f t="shared" si="405"/>
        <v>RDR</v>
      </c>
    </row>
    <row r="667" spans="4:53" hidden="1" x14ac:dyDescent="0.3">
      <c r="D667" s="143" t="str">
        <f t="shared" si="416"/>
        <v/>
      </c>
      <c r="E667" s="143" t="str">
        <f t="shared" si="416"/>
        <v/>
      </c>
      <c r="AV667" s="115" t="str">
        <f t="shared" si="404"/>
        <v>RDRRHEUMATOLOGY VALE</v>
      </c>
      <c r="AW667" s="116" t="s">
        <v>2866</v>
      </c>
      <c r="AX667" s="116" t="s">
        <v>2867</v>
      </c>
      <c r="AY667" s="116" t="s">
        <v>2866</v>
      </c>
      <c r="AZ667" s="116" t="s">
        <v>2867</v>
      </c>
      <c r="BA667" s="116" t="str">
        <f t="shared" si="405"/>
        <v>RDR</v>
      </c>
    </row>
    <row r="668" spans="4:53" hidden="1" x14ac:dyDescent="0.3">
      <c r="D668" s="143" t="str">
        <f t="shared" si="416"/>
        <v/>
      </c>
      <c r="E668" s="143" t="str">
        <f t="shared" si="416"/>
        <v/>
      </c>
      <c r="AV668" s="115" t="str">
        <f t="shared" si="404"/>
        <v>RDRROYAL ALEXANDRA</v>
      </c>
      <c r="AW668" s="116" t="s">
        <v>2862</v>
      </c>
      <c r="AX668" s="116" t="s">
        <v>2863</v>
      </c>
      <c r="AY668" s="116" t="s">
        <v>2862</v>
      </c>
      <c r="AZ668" s="116" t="s">
        <v>2863</v>
      </c>
      <c r="BA668" s="116" t="str">
        <f t="shared" si="405"/>
        <v>RDR</v>
      </c>
    </row>
    <row r="669" spans="4:53" hidden="1" x14ac:dyDescent="0.3">
      <c r="D669" s="143" t="str">
        <f t="shared" si="416"/>
        <v/>
      </c>
      <c r="E669" s="143" t="str">
        <f t="shared" si="416"/>
        <v/>
      </c>
      <c r="AV669" s="115" t="str">
        <f t="shared" si="404"/>
        <v>RDRSALVINGTON LODGE</v>
      </c>
      <c r="AW669" s="116" t="s">
        <v>8584</v>
      </c>
      <c r="AX669" s="116" t="s">
        <v>8585</v>
      </c>
      <c r="AY669" s="116" t="s">
        <v>8584</v>
      </c>
      <c r="AZ669" s="116" t="s">
        <v>8585</v>
      </c>
      <c r="BA669" s="116" t="str">
        <f t="shared" si="405"/>
        <v>RDR</v>
      </c>
    </row>
    <row r="670" spans="4:53" hidden="1" x14ac:dyDescent="0.3">
      <c r="D670" s="143" t="str">
        <f t="shared" si="416"/>
        <v/>
      </c>
      <c r="E670" s="143" t="str">
        <f t="shared" si="416"/>
        <v/>
      </c>
      <c r="AV670" s="115" t="str">
        <f t="shared" si="404"/>
        <v>RDRSOUTHLANDS HOSPITAL</v>
      </c>
      <c r="AW670" s="116" t="s">
        <v>2802</v>
      </c>
      <c r="AX670" s="116" t="s">
        <v>2803</v>
      </c>
      <c r="AY670" s="116" t="s">
        <v>2802</v>
      </c>
      <c r="AZ670" s="116" t="s">
        <v>2803</v>
      </c>
      <c r="BA670" s="116" t="str">
        <f t="shared" si="405"/>
        <v>RDR</v>
      </c>
    </row>
    <row r="671" spans="4:53" hidden="1" x14ac:dyDescent="0.3">
      <c r="D671" s="143" t="str">
        <f t="shared" si="416"/>
        <v/>
      </c>
      <c r="E671" s="143" t="str">
        <f t="shared" si="416"/>
        <v/>
      </c>
      <c r="AV671" s="115" t="str">
        <f t="shared" si="404"/>
        <v>RDRSOUTHPOINT</v>
      </c>
      <c r="AW671" s="116" t="s">
        <v>2870</v>
      </c>
      <c r="AX671" s="116" t="s">
        <v>2871</v>
      </c>
      <c r="AY671" s="116" t="s">
        <v>2870</v>
      </c>
      <c r="AZ671" s="116" t="s">
        <v>2871</v>
      </c>
      <c r="BA671" s="116" t="str">
        <f t="shared" si="405"/>
        <v>RDR</v>
      </c>
    </row>
    <row r="672" spans="4:53" hidden="1" x14ac:dyDescent="0.3">
      <c r="D672" s="143" t="str">
        <f t="shared" si="416"/>
        <v/>
      </c>
      <c r="E672" s="143" t="str">
        <f t="shared" si="416"/>
        <v/>
      </c>
      <c r="AV672" s="115" t="str">
        <f t="shared" si="404"/>
        <v>RDRST RICHARDS HOSPITAL</v>
      </c>
      <c r="AW672" s="116" t="s">
        <v>2810</v>
      </c>
      <c r="AX672" s="116" t="s">
        <v>2811</v>
      </c>
      <c r="AY672" s="116" t="s">
        <v>2810</v>
      </c>
      <c r="AZ672" s="116" t="s">
        <v>2811</v>
      </c>
      <c r="BA672" s="116" t="str">
        <f t="shared" si="405"/>
        <v>RDR</v>
      </c>
    </row>
    <row r="673" spans="4:53" hidden="1" x14ac:dyDescent="0.3">
      <c r="D673" s="143" t="str">
        <f t="shared" si="416"/>
        <v/>
      </c>
      <c r="E673" s="143" t="str">
        <f t="shared" si="416"/>
        <v/>
      </c>
      <c r="AV673" s="115" t="str">
        <f t="shared" si="404"/>
        <v>RDRTHE ASHINGTON VILLAGE SPORTS PAVILION</v>
      </c>
      <c r="AW673" s="116" t="s">
        <v>2821</v>
      </c>
      <c r="AX673" s="116" t="s">
        <v>2822</v>
      </c>
      <c r="AY673" s="116" t="s">
        <v>2821</v>
      </c>
      <c r="AZ673" s="116" t="s">
        <v>2822</v>
      </c>
      <c r="BA673" s="116" t="str">
        <f t="shared" si="405"/>
        <v>RDR</v>
      </c>
    </row>
    <row r="674" spans="4:53" hidden="1" x14ac:dyDescent="0.3">
      <c r="D674" s="143" t="str">
        <f t="shared" si="416"/>
        <v/>
      </c>
      <c r="E674" s="143" t="str">
        <f t="shared" si="416"/>
        <v/>
      </c>
      <c r="AV674" s="115" t="str">
        <f t="shared" si="404"/>
        <v>RDRTHE CHERRIES</v>
      </c>
      <c r="AW674" s="116" t="s">
        <v>2808</v>
      </c>
      <c r="AX674" s="116" t="s">
        <v>2809</v>
      </c>
      <c r="AY674" s="116" t="s">
        <v>2808</v>
      </c>
      <c r="AZ674" s="116" t="s">
        <v>2809</v>
      </c>
      <c r="BA674" s="116" t="str">
        <f t="shared" si="405"/>
        <v>RDR</v>
      </c>
    </row>
    <row r="675" spans="4:53" hidden="1" x14ac:dyDescent="0.3">
      <c r="D675" s="143" t="str">
        <f t="shared" si="416"/>
        <v/>
      </c>
      <c r="E675" s="143" t="str">
        <f t="shared" si="416"/>
        <v/>
      </c>
      <c r="AV675" s="115" t="str">
        <f t="shared" si="404"/>
        <v>RDRTHE KLEINWORT CENTRE</v>
      </c>
      <c r="AW675" s="116" t="s">
        <v>8586</v>
      </c>
      <c r="AX675" s="116" t="s">
        <v>8587</v>
      </c>
      <c r="AY675" s="116" t="s">
        <v>8586</v>
      </c>
      <c r="AZ675" s="116" t="s">
        <v>8587</v>
      </c>
      <c r="BA675" s="116" t="str">
        <f t="shared" si="405"/>
        <v>RDR</v>
      </c>
    </row>
    <row r="676" spans="4:53" hidden="1" x14ac:dyDescent="0.3">
      <c r="D676" s="143" t="str">
        <f t="shared" si="416"/>
        <v/>
      </c>
      <c r="E676" s="143" t="str">
        <f t="shared" si="416"/>
        <v/>
      </c>
      <c r="AV676" s="115" t="str">
        <f t="shared" si="404"/>
        <v>RDRTHE MARTLETS</v>
      </c>
      <c r="AW676" s="116" t="s">
        <v>2852</v>
      </c>
      <c r="AX676" s="116" t="s">
        <v>2853</v>
      </c>
      <c r="AY676" s="116" t="s">
        <v>2852</v>
      </c>
      <c r="AZ676" s="116" t="s">
        <v>2853</v>
      </c>
      <c r="BA676" s="116" t="str">
        <f t="shared" si="405"/>
        <v>RDR</v>
      </c>
    </row>
    <row r="677" spans="4:53" hidden="1" x14ac:dyDescent="0.3">
      <c r="D677" s="143" t="str">
        <f t="shared" si="416"/>
        <v/>
      </c>
      <c r="E677" s="143" t="str">
        <f t="shared" si="416"/>
        <v/>
      </c>
      <c r="AV677" s="115" t="str">
        <f t="shared" si="404"/>
        <v>RDRTHE OLD MARKET</v>
      </c>
      <c r="AW677" s="116" t="s">
        <v>2804</v>
      </c>
      <c r="AX677" s="116" t="s">
        <v>2805</v>
      </c>
      <c r="AY677" s="116" t="s">
        <v>2804</v>
      </c>
      <c r="AZ677" s="116" t="s">
        <v>2805</v>
      </c>
      <c r="BA677" s="116" t="str">
        <f t="shared" si="405"/>
        <v>RDR</v>
      </c>
    </row>
    <row r="678" spans="4:53" hidden="1" x14ac:dyDescent="0.3">
      <c r="D678" s="143" t="str">
        <f t="shared" si="416"/>
        <v/>
      </c>
      <c r="E678" s="143" t="str">
        <f t="shared" si="416"/>
        <v/>
      </c>
      <c r="AV678" s="115" t="str">
        <f t="shared" si="404"/>
        <v>RDRTHE PEARSON UNIT</v>
      </c>
      <c r="AW678" s="116" t="s">
        <v>2856</v>
      </c>
      <c r="AX678" s="116" t="s">
        <v>2857</v>
      </c>
      <c r="AY678" s="116" t="s">
        <v>2856</v>
      </c>
      <c r="AZ678" s="116" t="s">
        <v>2857</v>
      </c>
      <c r="BA678" s="116" t="str">
        <f t="shared" si="405"/>
        <v>RDR</v>
      </c>
    </row>
    <row r="679" spans="4:53" hidden="1" x14ac:dyDescent="0.3">
      <c r="D679" s="143" t="str">
        <f t="shared" si="416"/>
        <v/>
      </c>
      <c r="E679" s="143" t="str">
        <f t="shared" si="416"/>
        <v/>
      </c>
      <c r="AV679" s="115" t="str">
        <f t="shared" ref="AV679:AV742" si="417">CONCATENATE(LEFT(AW679, 3),AX679)</f>
        <v>RDRTHE ROWANS</v>
      </c>
      <c r="AW679" s="116" t="s">
        <v>2868</v>
      </c>
      <c r="AX679" s="116" t="s">
        <v>2869</v>
      </c>
      <c r="AY679" s="116" t="s">
        <v>2868</v>
      </c>
      <c r="AZ679" s="116" t="s">
        <v>2869</v>
      </c>
      <c r="BA679" s="116" t="str">
        <f t="shared" ref="BA679:BA742" si="418">LEFT(AY679,3)</f>
        <v>RDR</v>
      </c>
    </row>
    <row r="680" spans="4:53" hidden="1" x14ac:dyDescent="0.3">
      <c r="D680" s="143" t="str">
        <f t="shared" si="416"/>
        <v/>
      </c>
      <c r="E680" s="143" t="str">
        <f t="shared" si="416"/>
        <v/>
      </c>
      <c r="AV680" s="115" t="str">
        <f t="shared" si="417"/>
        <v>RDRUCKFIELDS HOSPITAL</v>
      </c>
      <c r="AW680" s="116" t="s">
        <v>10076</v>
      </c>
      <c r="AX680" s="116" t="s">
        <v>10077</v>
      </c>
      <c r="AY680" s="116" t="s">
        <v>10076</v>
      </c>
      <c r="AZ680" s="116" t="s">
        <v>10077</v>
      </c>
      <c r="BA680" s="116" t="str">
        <f t="shared" si="418"/>
        <v>RDR</v>
      </c>
    </row>
    <row r="681" spans="4:53" hidden="1" x14ac:dyDescent="0.3">
      <c r="D681" s="143" t="str">
        <f t="shared" si="416"/>
        <v/>
      </c>
      <c r="E681" s="143" t="str">
        <f t="shared" si="416"/>
        <v/>
      </c>
      <c r="AV681" s="115" t="str">
        <f t="shared" si="417"/>
        <v>RDRWORTHING HOSPITAL</v>
      </c>
      <c r="AW681" s="116" t="s">
        <v>2792</v>
      </c>
      <c r="AX681" s="116" t="s">
        <v>2793</v>
      </c>
      <c r="AY681" s="116" t="s">
        <v>2792</v>
      </c>
      <c r="AZ681" s="116" t="s">
        <v>2793</v>
      </c>
      <c r="BA681" s="116" t="str">
        <f t="shared" si="418"/>
        <v>RDR</v>
      </c>
    </row>
    <row r="682" spans="4:53" hidden="1" x14ac:dyDescent="0.3">
      <c r="D682" s="143" t="str">
        <f t="shared" si="416"/>
        <v/>
      </c>
      <c r="E682" s="143" t="str">
        <f t="shared" si="416"/>
        <v/>
      </c>
      <c r="AV682" s="115" t="str">
        <f t="shared" si="417"/>
        <v>RDRZACHARY MERTON HOSPITAL</v>
      </c>
      <c r="AW682" s="116" t="s">
        <v>2794</v>
      </c>
      <c r="AX682" s="116" t="s">
        <v>2795</v>
      </c>
      <c r="AY682" s="116" t="s">
        <v>2794</v>
      </c>
      <c r="AZ682" s="116" t="s">
        <v>2795</v>
      </c>
      <c r="BA682" s="116" t="str">
        <f t="shared" si="418"/>
        <v>RDR</v>
      </c>
    </row>
    <row r="683" spans="4:53" hidden="1" x14ac:dyDescent="0.3">
      <c r="D683" s="143" t="str">
        <f t="shared" si="416"/>
        <v/>
      </c>
      <c r="E683" s="143" t="str">
        <f t="shared" si="416"/>
        <v/>
      </c>
      <c r="AV683" s="115" t="str">
        <f t="shared" si="417"/>
        <v>RDU GREAT HOLLANDS</v>
      </c>
      <c r="AW683" s="121" t="s">
        <v>9932</v>
      </c>
      <c r="AX683" s="122" t="s">
        <v>9933</v>
      </c>
      <c r="AY683" s="121" t="s">
        <v>9932</v>
      </c>
      <c r="AZ683" s="122" t="s">
        <v>9933</v>
      </c>
      <c r="BA683" s="116" t="str">
        <f t="shared" si="418"/>
        <v>RDU</v>
      </c>
    </row>
    <row r="684" spans="4:53" hidden="1" x14ac:dyDescent="0.3">
      <c r="D684" s="143" t="str">
        <f t="shared" si="416"/>
        <v/>
      </c>
      <c r="E684" s="143" t="str">
        <f t="shared" si="416"/>
        <v/>
      </c>
      <c r="AV684" s="115" t="str">
        <f t="shared" si="417"/>
        <v>RDU PAUL BEVAN HOUSE (THAMES HOSPICE CARE)</v>
      </c>
      <c r="AW684" s="121" t="s">
        <v>9927</v>
      </c>
      <c r="AX684" s="122" t="s">
        <v>9928</v>
      </c>
      <c r="AY684" s="121" t="s">
        <v>9927</v>
      </c>
      <c r="AZ684" s="122" t="s">
        <v>9928</v>
      </c>
      <c r="BA684" s="116" t="str">
        <f t="shared" si="418"/>
        <v>RDU</v>
      </c>
    </row>
    <row r="685" spans="4:53" hidden="1" x14ac:dyDescent="0.3">
      <c r="D685" s="143" t="str">
        <f t="shared" si="416"/>
        <v/>
      </c>
      <c r="E685" s="143" t="str">
        <f t="shared" si="416"/>
        <v/>
      </c>
      <c r="AV685" s="115" t="str">
        <f t="shared" si="417"/>
        <v>RDUALDERSHOT NHS OUTPATIENTS - RDU04</v>
      </c>
      <c r="AW685" s="116" t="s">
        <v>511</v>
      </c>
      <c r="AX685" s="116" t="s">
        <v>10270</v>
      </c>
      <c r="AY685" s="116" t="s">
        <v>511</v>
      </c>
      <c r="AZ685" s="116" t="s">
        <v>9139</v>
      </c>
      <c r="BA685" s="116" t="str">
        <f t="shared" si="418"/>
        <v>RDU</v>
      </c>
    </row>
    <row r="686" spans="4:53" hidden="1" x14ac:dyDescent="0.3">
      <c r="D686" s="143" t="str">
        <f t="shared" si="416"/>
        <v/>
      </c>
      <c r="E686" s="143" t="str">
        <f t="shared" si="416"/>
        <v/>
      </c>
      <c r="AV686" s="115" t="str">
        <f t="shared" si="417"/>
        <v>RDUBERKSHIRE INDEPENDENT HOSPITAL - RDU17</v>
      </c>
      <c r="AW686" s="116" t="s">
        <v>512</v>
      </c>
      <c r="AX686" s="116" t="s">
        <v>10271</v>
      </c>
      <c r="AY686" s="116" t="s">
        <v>512</v>
      </c>
      <c r="AZ686" s="116" t="s">
        <v>9140</v>
      </c>
      <c r="BA686" s="116" t="str">
        <f t="shared" si="418"/>
        <v>RDU</v>
      </c>
    </row>
    <row r="687" spans="4:53" hidden="1" x14ac:dyDescent="0.3">
      <c r="D687" s="143" t="str">
        <f t="shared" si="416"/>
        <v/>
      </c>
      <c r="E687" s="143" t="str">
        <f t="shared" si="416"/>
        <v/>
      </c>
      <c r="AV687" s="115" t="str">
        <f t="shared" si="417"/>
        <v>RDUCHALFONT'S &amp; GERRARDS CROSS HOSPITAL</v>
      </c>
      <c r="AW687" s="121" t="s">
        <v>9934</v>
      </c>
      <c r="AX687" s="122" t="s">
        <v>9935</v>
      </c>
      <c r="AY687" s="121" t="s">
        <v>9934</v>
      </c>
      <c r="AZ687" s="122" t="s">
        <v>9935</v>
      </c>
      <c r="BA687" s="116" t="str">
        <f t="shared" si="418"/>
        <v>RDU</v>
      </c>
    </row>
    <row r="688" spans="4:53" hidden="1" x14ac:dyDescent="0.3">
      <c r="D688" s="143" t="str">
        <f t="shared" si="416"/>
        <v/>
      </c>
      <c r="E688" s="143" t="str">
        <f t="shared" si="416"/>
        <v/>
      </c>
      <c r="AV688" s="115" t="str">
        <f t="shared" si="417"/>
        <v>RDUDUNEDIN HOSPITAL - RDU18</v>
      </c>
      <c r="AW688" s="116" t="s">
        <v>513</v>
      </c>
      <c r="AX688" s="116" t="s">
        <v>10272</v>
      </c>
      <c r="AY688" s="116" t="s">
        <v>513</v>
      </c>
      <c r="AZ688" s="116" t="s">
        <v>9141</v>
      </c>
      <c r="BA688" s="116" t="str">
        <f t="shared" si="418"/>
        <v>RDU</v>
      </c>
    </row>
    <row r="689" spans="4:53" hidden="1" x14ac:dyDescent="0.3">
      <c r="D689" s="143" t="str">
        <f t="shared" si="416"/>
        <v/>
      </c>
      <c r="E689" s="143" t="str">
        <f t="shared" si="416"/>
        <v/>
      </c>
      <c r="AV689" s="115" t="str">
        <f t="shared" si="417"/>
        <v>RDUFARNHAM HOSPITAL OUTPATIENTS DEPARTMENT - RDU02</v>
      </c>
      <c r="AW689" s="116" t="s">
        <v>514</v>
      </c>
      <c r="AX689" s="116" t="s">
        <v>10273</v>
      </c>
      <c r="AY689" s="116" t="s">
        <v>514</v>
      </c>
      <c r="AZ689" s="116" t="s">
        <v>9142</v>
      </c>
      <c r="BA689" s="116" t="str">
        <f t="shared" si="418"/>
        <v>RDU</v>
      </c>
    </row>
    <row r="690" spans="4:53" hidden="1" x14ac:dyDescent="0.3">
      <c r="D690" s="143" t="str">
        <f t="shared" si="416"/>
        <v/>
      </c>
      <c r="E690" s="143" t="str">
        <f t="shared" si="416"/>
        <v/>
      </c>
      <c r="AV690" s="115" t="str">
        <f t="shared" si="417"/>
        <v>RDUFARNHAM LANE SURGERY</v>
      </c>
      <c r="AW690" s="121" t="s">
        <v>9929</v>
      </c>
      <c r="AX690" s="122" t="s">
        <v>9930</v>
      </c>
      <c r="AY690" s="121" t="s">
        <v>9929</v>
      </c>
      <c r="AZ690" s="122" t="s">
        <v>9930</v>
      </c>
      <c r="BA690" s="116" t="str">
        <f t="shared" si="418"/>
        <v>RDU</v>
      </c>
    </row>
    <row r="691" spans="4:53" hidden="1" x14ac:dyDescent="0.3">
      <c r="D691" s="143" t="str">
        <f t="shared" si="416"/>
        <v/>
      </c>
      <c r="E691" s="143" t="str">
        <f t="shared" si="416"/>
        <v/>
      </c>
      <c r="AV691" s="115" t="str">
        <f t="shared" si="417"/>
        <v>RDUFITZWILLIAM HOUSE OUTPATIENT CENTRE</v>
      </c>
      <c r="AW691" s="121" t="s">
        <v>9924</v>
      </c>
      <c r="AX691" s="122" t="s">
        <v>9925</v>
      </c>
      <c r="AY691" s="121" t="s">
        <v>9924</v>
      </c>
      <c r="AZ691" s="122" t="s">
        <v>9925</v>
      </c>
      <c r="BA691" s="116" t="str">
        <f t="shared" si="418"/>
        <v>RDU</v>
      </c>
    </row>
    <row r="692" spans="4:53" hidden="1" x14ac:dyDescent="0.3">
      <c r="D692" s="143" t="str">
        <f t="shared" si="416"/>
        <v/>
      </c>
      <c r="E692" s="143" t="str">
        <f t="shared" si="416"/>
        <v/>
      </c>
      <c r="AV692" s="115" t="str">
        <f t="shared" si="417"/>
        <v>RDUFLEET HOSPITAL OUTPATIENTS DEPARTMENT - RDU03</v>
      </c>
      <c r="AW692" s="116" t="s">
        <v>801</v>
      </c>
      <c r="AX692" s="116" t="s">
        <v>10274</v>
      </c>
      <c r="AY692" s="116" t="s">
        <v>801</v>
      </c>
      <c r="AZ692" s="116" t="s">
        <v>9143</v>
      </c>
      <c r="BA692" s="116" t="str">
        <f t="shared" si="418"/>
        <v>RDU</v>
      </c>
    </row>
    <row r="693" spans="4:53" hidden="1" x14ac:dyDescent="0.3">
      <c r="D693" s="143" t="str">
        <f t="shared" si="416"/>
        <v/>
      </c>
      <c r="E693" s="143" t="str">
        <f t="shared" si="416"/>
        <v/>
      </c>
      <c r="AV693" s="115" t="str">
        <f t="shared" si="417"/>
        <v>RDUFRIMLEY CHILDREN'S CENTRE - RDU14</v>
      </c>
      <c r="AW693" s="116" t="s">
        <v>802</v>
      </c>
      <c r="AX693" s="116" t="s">
        <v>10275</v>
      </c>
      <c r="AY693" s="116" t="s">
        <v>802</v>
      </c>
      <c r="AZ693" s="116" t="s">
        <v>9144</v>
      </c>
      <c r="BA693" s="116" t="str">
        <f t="shared" si="418"/>
        <v>RDU</v>
      </c>
    </row>
    <row r="694" spans="4:53" hidden="1" x14ac:dyDescent="0.3">
      <c r="D694" s="143" t="str">
        <f t="shared" si="416"/>
        <v/>
      </c>
      <c r="E694" s="143" t="str">
        <f t="shared" si="416"/>
        <v/>
      </c>
      <c r="AV694" s="115" t="str">
        <f t="shared" si="417"/>
        <v>RDUFRIMLEY PARK HOSPITAL - RDU01</v>
      </c>
      <c r="AW694" s="116" t="s">
        <v>803</v>
      </c>
      <c r="AX694" s="116" t="s">
        <v>10276</v>
      </c>
      <c r="AY694" s="116" t="s">
        <v>803</v>
      </c>
      <c r="AZ694" s="116" t="s">
        <v>5729</v>
      </c>
      <c r="BA694" s="116" t="str">
        <f t="shared" si="418"/>
        <v>RDU</v>
      </c>
    </row>
    <row r="695" spans="4:53" hidden="1" x14ac:dyDescent="0.3">
      <c r="D695" s="143" t="str">
        <f t="shared" si="416"/>
        <v/>
      </c>
      <c r="E695" s="143" t="str">
        <f t="shared" si="416"/>
        <v/>
      </c>
      <c r="AV695" s="115" t="str">
        <f t="shared" si="417"/>
        <v>RDUGUILDFORD NUFFIELD - RDU15</v>
      </c>
      <c r="AW695" s="116" t="s">
        <v>804</v>
      </c>
      <c r="AX695" s="116" t="s">
        <v>10277</v>
      </c>
      <c r="AY695" s="116" t="s">
        <v>804</v>
      </c>
      <c r="AZ695" s="116" t="s">
        <v>9145</v>
      </c>
      <c r="BA695" s="116" t="str">
        <f t="shared" si="418"/>
        <v>RDU</v>
      </c>
    </row>
    <row r="696" spans="4:53" hidden="1" x14ac:dyDescent="0.3">
      <c r="D696" s="143" t="str">
        <f t="shared" si="416"/>
        <v/>
      </c>
      <c r="E696" s="143" t="str">
        <f t="shared" si="416"/>
        <v/>
      </c>
      <c r="AV696" s="115" t="str">
        <f t="shared" si="417"/>
        <v>RDUHEATHERWOOD HOSPITAL</v>
      </c>
      <c r="AW696" s="16" t="s">
        <v>9955</v>
      </c>
      <c r="AX696" s="16" t="s">
        <v>5705</v>
      </c>
      <c r="AY696" s="16" t="s">
        <v>9955</v>
      </c>
      <c r="AZ696" s="16" t="s">
        <v>5705</v>
      </c>
      <c r="BA696" s="116" t="str">
        <f t="shared" si="418"/>
        <v>RDU</v>
      </c>
    </row>
    <row r="697" spans="4:53" hidden="1" x14ac:dyDescent="0.3">
      <c r="D697" s="143" t="str">
        <f t="shared" ref="D697:E760" si="419">IF(G79="","",IF(ISERROR(VLOOKUP(G79,$Z$14:$AA$95,2,FALSE)),1,VLOOKUP(G79,$Z$14:$AA$95,2,FALSE)))</f>
        <v/>
      </c>
      <c r="E697" s="143" t="str">
        <f t="shared" si="419"/>
        <v/>
      </c>
      <c r="AV697" s="115" t="str">
        <f t="shared" si="417"/>
        <v>RDUKING EDWARD VII HOSPITAL - RDU19</v>
      </c>
      <c r="AW697" s="116" t="s">
        <v>805</v>
      </c>
      <c r="AX697" s="116" t="s">
        <v>10278</v>
      </c>
      <c r="AY697" s="116" t="s">
        <v>805</v>
      </c>
      <c r="AZ697" s="116" t="s">
        <v>9127</v>
      </c>
      <c r="BA697" s="116" t="str">
        <f t="shared" si="418"/>
        <v>RDU</v>
      </c>
    </row>
    <row r="698" spans="4:53" hidden="1" x14ac:dyDescent="0.3">
      <c r="D698" s="143" t="str">
        <f t="shared" si="419"/>
        <v/>
      </c>
      <c r="E698" s="143" t="str">
        <f t="shared" si="419"/>
        <v/>
      </c>
      <c r="AV698" s="115" t="str">
        <f t="shared" si="417"/>
        <v>RDULANGLEY HEALTH CENTRE</v>
      </c>
      <c r="AW698" s="121" t="s">
        <v>9931</v>
      </c>
      <c r="AX698" s="122" t="s">
        <v>9128</v>
      </c>
      <c r="AY698" s="121" t="s">
        <v>9931</v>
      </c>
      <c r="AZ698" s="122" t="s">
        <v>9128</v>
      </c>
      <c r="BA698" s="116" t="str">
        <f t="shared" si="418"/>
        <v>RDU</v>
      </c>
    </row>
    <row r="699" spans="4:53" hidden="1" x14ac:dyDescent="0.3">
      <c r="D699" s="143" t="str">
        <f t="shared" si="419"/>
        <v/>
      </c>
      <c r="E699" s="143" t="str">
        <f t="shared" si="419"/>
        <v/>
      </c>
      <c r="AV699" s="115" t="str">
        <f t="shared" si="417"/>
        <v>RDUPINE LODGE (THAMES HOSPICE CARE)</v>
      </c>
      <c r="AW699" s="121" t="s">
        <v>9926</v>
      </c>
      <c r="AX699" s="122" t="s">
        <v>9130</v>
      </c>
      <c r="AY699" s="121" t="s">
        <v>9926</v>
      </c>
      <c r="AZ699" s="122" t="s">
        <v>9130</v>
      </c>
      <c r="BA699" s="116" t="str">
        <f t="shared" si="418"/>
        <v>RDU</v>
      </c>
    </row>
    <row r="700" spans="4:53" hidden="1" x14ac:dyDescent="0.3">
      <c r="D700" s="143" t="str">
        <f t="shared" si="419"/>
        <v/>
      </c>
      <c r="E700" s="143" t="str">
        <f t="shared" si="419"/>
        <v/>
      </c>
      <c r="AV700" s="115" t="str">
        <f t="shared" si="417"/>
        <v>RDUTHE ROYAL HOSPITAL HASLAR - RDU13</v>
      </c>
      <c r="AW700" s="116" t="s">
        <v>806</v>
      </c>
      <c r="AX700" s="116" t="s">
        <v>10279</v>
      </c>
      <c r="AY700" s="116" t="s">
        <v>806</v>
      </c>
      <c r="AZ700" s="116" t="s">
        <v>9146</v>
      </c>
      <c r="BA700" s="116" t="str">
        <f t="shared" si="418"/>
        <v>RDU</v>
      </c>
    </row>
    <row r="701" spans="4:53" hidden="1" x14ac:dyDescent="0.3">
      <c r="D701" s="143" t="str">
        <f t="shared" si="419"/>
        <v/>
      </c>
      <c r="E701" s="143" t="str">
        <f t="shared" si="419"/>
        <v/>
      </c>
      <c r="AV701" s="115" t="str">
        <f t="shared" si="417"/>
        <v>RDUWEXHAM PARK HOSPITAL</v>
      </c>
      <c r="AW701" s="16" t="s">
        <v>9956</v>
      </c>
      <c r="AX701" s="16" t="s">
        <v>5727</v>
      </c>
      <c r="AY701" s="16" t="s">
        <v>9956</v>
      </c>
      <c r="AZ701" s="16" t="s">
        <v>5727</v>
      </c>
      <c r="BA701" s="116" t="str">
        <f t="shared" si="418"/>
        <v>RDU</v>
      </c>
    </row>
    <row r="702" spans="4:53" hidden="1" x14ac:dyDescent="0.3">
      <c r="D702" s="143" t="str">
        <f t="shared" si="419"/>
        <v/>
      </c>
      <c r="E702" s="143" t="str">
        <f t="shared" si="419"/>
        <v/>
      </c>
      <c r="AV702" s="115" t="str">
        <f t="shared" si="417"/>
        <v>RDUWOKING NUFFIELD HOSPITAL - RDU20</v>
      </c>
      <c r="AW702" s="116" t="s">
        <v>807</v>
      </c>
      <c r="AX702" s="116" t="s">
        <v>10280</v>
      </c>
      <c r="AY702" s="116" t="s">
        <v>807</v>
      </c>
      <c r="AZ702" s="116" t="s">
        <v>9147</v>
      </c>
      <c r="BA702" s="116" t="str">
        <f t="shared" si="418"/>
        <v>RDU</v>
      </c>
    </row>
    <row r="703" spans="4:53" hidden="1" x14ac:dyDescent="0.3">
      <c r="D703" s="143" t="str">
        <f t="shared" si="419"/>
        <v/>
      </c>
      <c r="E703" s="143" t="str">
        <f t="shared" si="419"/>
        <v/>
      </c>
      <c r="AV703" s="115" t="str">
        <f t="shared" si="417"/>
        <v>RDYADDINGTON UNIT</v>
      </c>
      <c r="AW703" s="116" t="s">
        <v>2884</v>
      </c>
      <c r="AX703" s="116" t="s">
        <v>2885</v>
      </c>
      <c r="AY703" s="116" t="s">
        <v>2884</v>
      </c>
      <c r="AZ703" s="116" t="s">
        <v>2885</v>
      </c>
      <c r="BA703" s="116" t="str">
        <f t="shared" si="418"/>
        <v>RDY</v>
      </c>
    </row>
    <row r="704" spans="4:53" hidden="1" x14ac:dyDescent="0.3">
      <c r="D704" s="143" t="str">
        <f t="shared" si="419"/>
        <v/>
      </c>
      <c r="E704" s="143" t="str">
        <f t="shared" si="419"/>
        <v/>
      </c>
      <c r="AV704" s="115" t="str">
        <f t="shared" si="417"/>
        <v>RDYADULT MH - FORSTON UNIT AE</v>
      </c>
      <c r="AW704" s="116" t="s">
        <v>2973</v>
      </c>
      <c r="AX704" s="116" t="s">
        <v>2974</v>
      </c>
      <c r="AY704" s="116" t="s">
        <v>2973</v>
      </c>
      <c r="AZ704" s="116" t="s">
        <v>2974</v>
      </c>
      <c r="BA704" s="116" t="str">
        <f t="shared" si="418"/>
        <v>RDY</v>
      </c>
    </row>
    <row r="705" spans="4:53" hidden="1" x14ac:dyDescent="0.3">
      <c r="D705" s="143" t="str">
        <f t="shared" si="419"/>
        <v/>
      </c>
      <c r="E705" s="143" t="str">
        <f t="shared" si="419"/>
        <v/>
      </c>
      <c r="AV705" s="115" t="str">
        <f t="shared" si="417"/>
        <v>RDYALDERNEY HOSPITAL</v>
      </c>
      <c r="AW705" s="116" t="s">
        <v>2886</v>
      </c>
      <c r="AX705" s="116" t="s">
        <v>2887</v>
      </c>
      <c r="AY705" s="116" t="s">
        <v>2886</v>
      </c>
      <c r="AZ705" s="116" t="s">
        <v>2887</v>
      </c>
      <c r="BA705" s="116" t="str">
        <f t="shared" si="418"/>
        <v>RDY</v>
      </c>
    </row>
    <row r="706" spans="4:53" hidden="1" x14ac:dyDescent="0.3">
      <c r="D706" s="143" t="str">
        <f t="shared" si="419"/>
        <v/>
      </c>
      <c r="E706" s="143" t="str">
        <f t="shared" si="419"/>
        <v/>
      </c>
      <c r="AV706" s="115" t="str">
        <f t="shared" si="417"/>
        <v>RDYBELLE VUE</v>
      </c>
      <c r="AW706" s="116" t="s">
        <v>2935</v>
      </c>
      <c r="AX706" s="116" t="s">
        <v>2936</v>
      </c>
      <c r="AY706" s="116" t="s">
        <v>2935</v>
      </c>
      <c r="AZ706" s="116" t="s">
        <v>2936</v>
      </c>
      <c r="BA706" s="116" t="str">
        <f t="shared" si="418"/>
        <v>RDY</v>
      </c>
    </row>
    <row r="707" spans="4:53" hidden="1" x14ac:dyDescent="0.3">
      <c r="D707" s="143" t="str">
        <f t="shared" si="419"/>
        <v/>
      </c>
      <c r="E707" s="143" t="str">
        <f t="shared" si="419"/>
        <v/>
      </c>
      <c r="AV707" s="115" t="str">
        <f t="shared" si="417"/>
        <v>RDYBLANDFORD BETTY HIGHWOOD</v>
      </c>
      <c r="AW707" s="116" t="s">
        <v>3025</v>
      </c>
      <c r="AX707" s="116" t="s">
        <v>3026</v>
      </c>
      <c r="AY707" s="116" t="s">
        <v>3025</v>
      </c>
      <c r="AZ707" s="116" t="s">
        <v>3026</v>
      </c>
      <c r="BA707" s="116" t="str">
        <f t="shared" si="418"/>
        <v>RDY</v>
      </c>
    </row>
    <row r="708" spans="4:53" hidden="1" x14ac:dyDescent="0.3">
      <c r="D708" s="143" t="str">
        <f t="shared" si="419"/>
        <v/>
      </c>
      <c r="E708" s="143" t="str">
        <f t="shared" si="419"/>
        <v/>
      </c>
      <c r="AV708" s="115" t="str">
        <f t="shared" si="417"/>
        <v>RDYBLANDFORD COMMUNITY HOSPITAL</v>
      </c>
      <c r="AW708" s="116" t="s">
        <v>2937</v>
      </c>
      <c r="AX708" s="116" t="s">
        <v>2938</v>
      </c>
      <c r="AY708" s="116" t="s">
        <v>2937</v>
      </c>
      <c r="AZ708" s="116" t="s">
        <v>2938</v>
      </c>
      <c r="BA708" s="116" t="str">
        <f t="shared" si="418"/>
        <v>RDY</v>
      </c>
    </row>
    <row r="709" spans="4:53" hidden="1" x14ac:dyDescent="0.3">
      <c r="D709" s="143" t="str">
        <f t="shared" si="419"/>
        <v/>
      </c>
      <c r="E709" s="143" t="str">
        <f t="shared" si="419"/>
        <v/>
      </c>
      <c r="AV709" s="115" t="str">
        <f t="shared" si="417"/>
        <v>RDYBLANDFORD DERMATOLOGY</v>
      </c>
      <c r="AW709" s="116" t="s">
        <v>2981</v>
      </c>
      <c r="AX709" s="116" t="s">
        <v>2982</v>
      </c>
      <c r="AY709" s="116" t="s">
        <v>2981</v>
      </c>
      <c r="AZ709" s="116" t="s">
        <v>2982</v>
      </c>
      <c r="BA709" s="116" t="str">
        <f t="shared" si="418"/>
        <v>RDY</v>
      </c>
    </row>
    <row r="710" spans="4:53" hidden="1" x14ac:dyDescent="0.3">
      <c r="D710" s="143" t="str">
        <f t="shared" si="419"/>
        <v/>
      </c>
      <c r="E710" s="143" t="str">
        <f t="shared" si="419"/>
        <v/>
      </c>
      <c r="AV710" s="115" t="str">
        <f t="shared" si="417"/>
        <v>RDYBLANDFORD ENT</v>
      </c>
      <c r="AW710" s="116" t="s">
        <v>2995</v>
      </c>
      <c r="AX710" s="116" t="s">
        <v>2996</v>
      </c>
      <c r="AY710" s="116" t="s">
        <v>2995</v>
      </c>
      <c r="AZ710" s="116" t="s">
        <v>2996</v>
      </c>
      <c r="BA710" s="116" t="str">
        <f t="shared" si="418"/>
        <v>RDY</v>
      </c>
    </row>
    <row r="711" spans="4:53" hidden="1" x14ac:dyDescent="0.3">
      <c r="D711" s="143" t="str">
        <f t="shared" si="419"/>
        <v/>
      </c>
      <c r="E711" s="143" t="str">
        <f t="shared" si="419"/>
        <v/>
      </c>
      <c r="AV711" s="115" t="str">
        <f t="shared" si="417"/>
        <v>RDYBLANDFORD HEALTH</v>
      </c>
      <c r="AW711" s="116" t="s">
        <v>2953</v>
      </c>
      <c r="AX711" s="116" t="s">
        <v>2954</v>
      </c>
      <c r="AY711" s="116" t="s">
        <v>2953</v>
      </c>
      <c r="AZ711" s="116" t="s">
        <v>2954</v>
      </c>
      <c r="BA711" s="116" t="str">
        <f t="shared" si="418"/>
        <v>RDY</v>
      </c>
    </row>
    <row r="712" spans="4:53" hidden="1" x14ac:dyDescent="0.3">
      <c r="D712" s="143" t="str">
        <f t="shared" si="419"/>
        <v/>
      </c>
      <c r="E712" s="143" t="str">
        <f t="shared" si="419"/>
        <v/>
      </c>
      <c r="AV712" s="115" t="str">
        <f t="shared" si="417"/>
        <v>RDYBLANDFORD MIU</v>
      </c>
      <c r="AW712" s="116" t="s">
        <v>3007</v>
      </c>
      <c r="AX712" s="116" t="s">
        <v>3008</v>
      </c>
      <c r="AY712" s="116" t="s">
        <v>3007</v>
      </c>
      <c r="AZ712" s="116" t="s">
        <v>3008</v>
      </c>
      <c r="BA712" s="116" t="str">
        <f t="shared" si="418"/>
        <v>RDY</v>
      </c>
    </row>
    <row r="713" spans="4:53" hidden="1" x14ac:dyDescent="0.3">
      <c r="D713" s="143" t="str">
        <f t="shared" si="419"/>
        <v/>
      </c>
      <c r="E713" s="143" t="str">
        <f t="shared" si="419"/>
        <v/>
      </c>
      <c r="AV713" s="115" t="str">
        <f t="shared" si="417"/>
        <v>RDYBLANDFORD TARRANT WARD</v>
      </c>
      <c r="AW713" s="116" t="s">
        <v>2997</v>
      </c>
      <c r="AX713" s="116" t="s">
        <v>2998</v>
      </c>
      <c r="AY713" s="116" t="s">
        <v>2997</v>
      </c>
      <c r="AZ713" s="116" t="s">
        <v>2998</v>
      </c>
      <c r="BA713" s="116" t="str">
        <f t="shared" si="418"/>
        <v>RDY</v>
      </c>
    </row>
    <row r="714" spans="4:53" hidden="1" x14ac:dyDescent="0.3">
      <c r="D714" s="143" t="str">
        <f t="shared" si="419"/>
        <v/>
      </c>
      <c r="E714" s="143" t="str">
        <f t="shared" si="419"/>
        <v/>
      </c>
      <c r="AV714" s="115" t="str">
        <f t="shared" si="417"/>
        <v>RDYBLANDFORD THEATRE</v>
      </c>
      <c r="AW714" s="116" t="s">
        <v>3027</v>
      </c>
      <c r="AX714" s="116" t="s">
        <v>3028</v>
      </c>
      <c r="AY714" s="116" t="s">
        <v>3027</v>
      </c>
      <c r="AZ714" s="116" t="s">
        <v>3028</v>
      </c>
      <c r="BA714" s="116" t="str">
        <f t="shared" si="418"/>
        <v>RDY</v>
      </c>
    </row>
    <row r="715" spans="4:53" hidden="1" x14ac:dyDescent="0.3">
      <c r="D715" s="143" t="str">
        <f t="shared" si="419"/>
        <v/>
      </c>
      <c r="E715" s="143" t="str">
        <f t="shared" si="419"/>
        <v/>
      </c>
      <c r="AV715" s="115" t="str">
        <f t="shared" si="417"/>
        <v>RDYBOSCOMBE COMMUNITY HOSPITAL</v>
      </c>
      <c r="AW715" s="116" t="s">
        <v>2876</v>
      </c>
      <c r="AX715" s="116" t="s">
        <v>2877</v>
      </c>
      <c r="AY715" s="116" t="s">
        <v>2876</v>
      </c>
      <c r="AZ715" s="116" t="s">
        <v>2877</v>
      </c>
      <c r="BA715" s="116" t="str">
        <f t="shared" si="418"/>
        <v>RDY</v>
      </c>
    </row>
    <row r="716" spans="4:53" hidden="1" x14ac:dyDescent="0.3">
      <c r="D716" s="143" t="str">
        <f t="shared" si="419"/>
        <v/>
      </c>
      <c r="E716" s="143" t="str">
        <f t="shared" si="419"/>
        <v/>
      </c>
      <c r="AV716" s="115" t="str">
        <f t="shared" si="417"/>
        <v>RDYBOURNEMOUTH HOSPITAL</v>
      </c>
      <c r="AW716" s="116" t="s">
        <v>2957</v>
      </c>
      <c r="AX716" s="116" t="s">
        <v>2958</v>
      </c>
      <c r="AY716" s="116" t="s">
        <v>2957</v>
      </c>
      <c r="AZ716" s="116" t="s">
        <v>2958</v>
      </c>
      <c r="BA716" s="116" t="str">
        <f t="shared" si="418"/>
        <v>RDY</v>
      </c>
    </row>
    <row r="717" spans="4:53" hidden="1" x14ac:dyDescent="0.3">
      <c r="D717" s="143" t="str">
        <f t="shared" si="419"/>
        <v/>
      </c>
      <c r="E717" s="143" t="str">
        <f t="shared" si="419"/>
        <v/>
      </c>
      <c r="AV717" s="115" t="str">
        <f t="shared" si="417"/>
        <v>RDYBRIDPORT COMMUNITY HOSPITAL</v>
      </c>
      <c r="AW717" s="116" t="s">
        <v>2931</v>
      </c>
      <c r="AX717" s="116" t="s">
        <v>2932</v>
      </c>
      <c r="AY717" s="116" t="s">
        <v>2931</v>
      </c>
      <c r="AZ717" s="116" t="s">
        <v>2932</v>
      </c>
      <c r="BA717" s="116" t="str">
        <f t="shared" si="418"/>
        <v>RDY</v>
      </c>
    </row>
    <row r="718" spans="4:53" hidden="1" x14ac:dyDescent="0.3">
      <c r="D718" s="143" t="str">
        <f t="shared" si="419"/>
        <v/>
      </c>
      <c r="E718" s="143" t="str">
        <f t="shared" si="419"/>
        <v/>
      </c>
      <c r="AV718" s="115" t="str">
        <f t="shared" si="417"/>
        <v>RDYBRIDPORT DERMATOLOGY</v>
      </c>
      <c r="AW718" s="116" t="s">
        <v>2983</v>
      </c>
      <c r="AX718" s="116" t="s">
        <v>2984</v>
      </c>
      <c r="AY718" s="116" t="s">
        <v>2983</v>
      </c>
      <c r="AZ718" s="116" t="s">
        <v>2984</v>
      </c>
      <c r="BA718" s="116" t="str">
        <f t="shared" si="418"/>
        <v>RDY</v>
      </c>
    </row>
    <row r="719" spans="4:53" hidden="1" x14ac:dyDescent="0.3">
      <c r="D719" s="143" t="str">
        <f t="shared" si="419"/>
        <v/>
      </c>
      <c r="E719" s="143" t="str">
        <f t="shared" si="419"/>
        <v/>
      </c>
      <c r="AV719" s="115" t="str">
        <f t="shared" si="417"/>
        <v>RDYBRIDPORT HOSPITAL THEATRE</v>
      </c>
      <c r="AW719" s="116" t="s">
        <v>3029</v>
      </c>
      <c r="AX719" s="116" t="s">
        <v>3030</v>
      </c>
      <c r="AY719" s="116" t="s">
        <v>3029</v>
      </c>
      <c r="AZ719" s="116" t="s">
        <v>3030</v>
      </c>
      <c r="BA719" s="116" t="str">
        <f t="shared" si="418"/>
        <v>RDY</v>
      </c>
    </row>
    <row r="720" spans="4:53" hidden="1" x14ac:dyDescent="0.3">
      <c r="D720" s="143" t="str">
        <f t="shared" si="419"/>
        <v/>
      </c>
      <c r="E720" s="143" t="str">
        <f t="shared" si="419"/>
        <v/>
      </c>
      <c r="AV720" s="115" t="str">
        <f t="shared" si="417"/>
        <v>RDYBRIDPORT HOSPITAL WARDS</v>
      </c>
      <c r="AW720" s="116" t="s">
        <v>3031</v>
      </c>
      <c r="AX720" s="116" t="s">
        <v>3032</v>
      </c>
      <c r="AY720" s="116" t="s">
        <v>3031</v>
      </c>
      <c r="AZ720" s="116" t="s">
        <v>3032</v>
      </c>
      <c r="BA720" s="116" t="str">
        <f t="shared" si="418"/>
        <v>RDY</v>
      </c>
    </row>
    <row r="721" spans="4:53" hidden="1" x14ac:dyDescent="0.3">
      <c r="D721" s="143" t="str">
        <f t="shared" si="419"/>
        <v/>
      </c>
      <c r="E721" s="143" t="str">
        <f t="shared" si="419"/>
        <v/>
      </c>
      <c r="AV721" s="115" t="str">
        <f t="shared" si="417"/>
        <v>RDYBRIDPORT HUGHES UNIT</v>
      </c>
      <c r="AW721" s="116" t="s">
        <v>3033</v>
      </c>
      <c r="AX721" s="116" t="s">
        <v>3034</v>
      </c>
      <c r="AY721" s="116" t="s">
        <v>3033</v>
      </c>
      <c r="AZ721" s="116" t="s">
        <v>3034</v>
      </c>
      <c r="BA721" s="116" t="str">
        <f t="shared" si="418"/>
        <v>RDY</v>
      </c>
    </row>
    <row r="722" spans="4:53" hidden="1" x14ac:dyDescent="0.3">
      <c r="D722" s="143" t="str">
        <f t="shared" si="419"/>
        <v/>
      </c>
      <c r="E722" s="143" t="str">
        <f t="shared" si="419"/>
        <v/>
      </c>
      <c r="AV722" s="115" t="str">
        <f t="shared" si="417"/>
        <v>RDYBRIDPORT MIU</v>
      </c>
      <c r="AW722" s="116" t="s">
        <v>3005</v>
      </c>
      <c r="AX722" s="116" t="s">
        <v>3006</v>
      </c>
      <c r="AY722" s="116" t="s">
        <v>3005</v>
      </c>
      <c r="AZ722" s="116" t="s">
        <v>3006</v>
      </c>
      <c r="BA722" s="116" t="str">
        <f t="shared" si="418"/>
        <v>RDY</v>
      </c>
    </row>
    <row r="723" spans="4:53" hidden="1" x14ac:dyDescent="0.3">
      <c r="D723" s="143" t="str">
        <f t="shared" si="419"/>
        <v/>
      </c>
      <c r="E723" s="143" t="str">
        <f t="shared" si="419"/>
        <v/>
      </c>
      <c r="AV723" s="115" t="str">
        <f t="shared" si="417"/>
        <v>RDYBRIDPORT RHEUMATOLOGY</v>
      </c>
      <c r="AW723" s="116" t="s">
        <v>3015</v>
      </c>
      <c r="AX723" s="116" t="s">
        <v>3016</v>
      </c>
      <c r="AY723" s="116" t="s">
        <v>3015</v>
      </c>
      <c r="AZ723" s="116" t="s">
        <v>3016</v>
      </c>
      <c r="BA723" s="116" t="str">
        <f t="shared" si="418"/>
        <v>RDY</v>
      </c>
    </row>
    <row r="724" spans="4:53" hidden="1" x14ac:dyDescent="0.3">
      <c r="D724" s="143" t="str">
        <f t="shared" si="419"/>
        <v/>
      </c>
      <c r="E724" s="143" t="str">
        <f t="shared" si="419"/>
        <v/>
      </c>
      <c r="AV724" s="115" t="str">
        <f t="shared" si="417"/>
        <v>RDYCADAS</v>
      </c>
      <c r="AW724" s="116" t="s">
        <v>2933</v>
      </c>
      <c r="AX724" s="116" t="s">
        <v>2934</v>
      </c>
      <c r="AY724" s="116" t="s">
        <v>2933</v>
      </c>
      <c r="AZ724" s="116" t="s">
        <v>2934</v>
      </c>
      <c r="BA724" s="116" t="str">
        <f t="shared" si="418"/>
        <v>RDY</v>
      </c>
    </row>
    <row r="725" spans="4:53" hidden="1" x14ac:dyDescent="0.3">
      <c r="D725" s="143" t="str">
        <f t="shared" si="419"/>
        <v/>
      </c>
      <c r="E725" s="143" t="str">
        <f t="shared" si="419"/>
        <v/>
      </c>
      <c r="AV725" s="115" t="str">
        <f t="shared" si="417"/>
        <v>RDYCAFMHS COMMUNITY HUB, WIMBORNE</v>
      </c>
      <c r="AW725" s="116" t="s">
        <v>3055</v>
      </c>
      <c r="AX725" s="116" t="s">
        <v>3056</v>
      </c>
      <c r="AY725" s="116" t="s">
        <v>3055</v>
      </c>
      <c r="AZ725" s="116" t="s">
        <v>3056</v>
      </c>
      <c r="BA725" s="116" t="str">
        <f t="shared" si="418"/>
        <v>RDY</v>
      </c>
    </row>
    <row r="726" spans="4:53" hidden="1" x14ac:dyDescent="0.3">
      <c r="D726" s="143" t="str">
        <f t="shared" si="419"/>
        <v/>
      </c>
      <c r="E726" s="143" t="str">
        <f t="shared" si="419"/>
        <v/>
      </c>
      <c r="AV726" s="115" t="str">
        <f t="shared" si="417"/>
        <v>RDYCHAT</v>
      </c>
      <c r="AW726" s="116" t="s">
        <v>3059</v>
      </c>
      <c r="AX726" s="116" t="s">
        <v>3060</v>
      </c>
      <c r="AY726" s="116" t="s">
        <v>3059</v>
      </c>
      <c r="AZ726" s="116" t="s">
        <v>3060</v>
      </c>
      <c r="BA726" s="116" t="str">
        <f t="shared" si="418"/>
        <v>RDY</v>
      </c>
    </row>
    <row r="727" spans="4:53" hidden="1" x14ac:dyDescent="0.3">
      <c r="D727" s="143" t="str">
        <f t="shared" si="419"/>
        <v/>
      </c>
      <c r="E727" s="143" t="str">
        <f t="shared" si="419"/>
        <v/>
      </c>
      <c r="AV727" s="115" t="str">
        <f t="shared" si="417"/>
        <v>RDYCONIFERS</v>
      </c>
      <c r="AW727" s="116" t="s">
        <v>2939</v>
      </c>
      <c r="AX727" s="116" t="s">
        <v>2940</v>
      </c>
      <c r="AY727" s="116" t="s">
        <v>2939</v>
      </c>
      <c r="AZ727" s="116" t="s">
        <v>2940</v>
      </c>
      <c r="BA727" s="116" t="str">
        <f t="shared" si="418"/>
        <v>RDY</v>
      </c>
    </row>
    <row r="728" spans="4:53" hidden="1" x14ac:dyDescent="0.3">
      <c r="D728" s="143" t="str">
        <f t="shared" si="419"/>
        <v/>
      </c>
      <c r="E728" s="143" t="str">
        <f t="shared" si="419"/>
        <v/>
      </c>
      <c r="AV728" s="115" t="str">
        <f t="shared" si="417"/>
        <v>RDYCONNECTIONS</v>
      </c>
      <c r="AW728" s="116" t="s">
        <v>2921</v>
      </c>
      <c r="AX728" s="116" t="s">
        <v>2922</v>
      </c>
      <c r="AY728" s="116" t="s">
        <v>2921</v>
      </c>
      <c r="AZ728" s="116" t="s">
        <v>2922</v>
      </c>
      <c r="BA728" s="116" t="str">
        <f t="shared" si="418"/>
        <v>RDY</v>
      </c>
    </row>
    <row r="729" spans="4:53" hidden="1" x14ac:dyDescent="0.3">
      <c r="D729" s="143" t="str">
        <f t="shared" si="419"/>
        <v/>
      </c>
      <c r="E729" s="143" t="str">
        <f t="shared" si="419"/>
        <v/>
      </c>
      <c r="AV729" s="115" t="str">
        <f t="shared" si="417"/>
        <v>RDYCONTRACEPTION &amp; SHS</v>
      </c>
      <c r="AW729" s="116" t="s">
        <v>2979</v>
      </c>
      <c r="AX729" s="116" t="s">
        <v>2980</v>
      </c>
      <c r="AY729" s="116" t="s">
        <v>2979</v>
      </c>
      <c r="AZ729" s="116" t="s">
        <v>2980</v>
      </c>
      <c r="BA729" s="116" t="str">
        <f t="shared" si="418"/>
        <v>RDY</v>
      </c>
    </row>
    <row r="730" spans="4:53" hidden="1" x14ac:dyDescent="0.3">
      <c r="D730" s="143" t="str">
        <f t="shared" si="419"/>
        <v/>
      </c>
      <c r="E730" s="143" t="str">
        <f t="shared" si="419"/>
        <v/>
      </c>
      <c r="AV730" s="115" t="str">
        <f t="shared" si="417"/>
        <v>RDYDELPHWOOD</v>
      </c>
      <c r="AW730" s="116" t="s">
        <v>2902</v>
      </c>
      <c r="AX730" s="116" t="s">
        <v>2903</v>
      </c>
      <c r="AY730" s="116" t="s">
        <v>2902</v>
      </c>
      <c r="AZ730" s="116" t="s">
        <v>2903</v>
      </c>
      <c r="BA730" s="116" t="str">
        <f t="shared" si="418"/>
        <v>RDY</v>
      </c>
    </row>
    <row r="731" spans="4:53" hidden="1" x14ac:dyDescent="0.3">
      <c r="D731" s="143" t="str">
        <f t="shared" si="419"/>
        <v/>
      </c>
      <c r="E731" s="143" t="str">
        <f t="shared" si="419"/>
        <v/>
      </c>
      <c r="AV731" s="115" t="str">
        <f t="shared" si="417"/>
        <v>RDYDORCHESTER MINTERNE WARD</v>
      </c>
      <c r="AW731" s="116" t="s">
        <v>2975</v>
      </c>
      <c r="AX731" s="116" t="s">
        <v>2976</v>
      </c>
      <c r="AY731" s="116" t="s">
        <v>2975</v>
      </c>
      <c r="AZ731" s="116" t="s">
        <v>2976</v>
      </c>
      <c r="BA731" s="116" t="str">
        <f t="shared" si="418"/>
        <v>RDY</v>
      </c>
    </row>
    <row r="732" spans="4:53" hidden="1" x14ac:dyDescent="0.3">
      <c r="D732" s="143" t="str">
        <f t="shared" si="419"/>
        <v/>
      </c>
      <c r="E732" s="143" t="str">
        <f t="shared" si="419"/>
        <v/>
      </c>
      <c r="AV732" s="115" t="str">
        <f t="shared" si="417"/>
        <v>RDYDORSET COUNTY HOSPITAL</v>
      </c>
      <c r="AW732" s="116" t="s">
        <v>2961</v>
      </c>
      <c r="AX732" s="116" t="s">
        <v>2962</v>
      </c>
      <c r="AY732" s="116" t="s">
        <v>2961</v>
      </c>
      <c r="AZ732" s="116" t="s">
        <v>2962</v>
      </c>
      <c r="BA732" s="116" t="str">
        <f t="shared" si="418"/>
        <v>RDY</v>
      </c>
    </row>
    <row r="733" spans="4:53" hidden="1" x14ac:dyDescent="0.3">
      <c r="D733" s="143" t="str">
        <f t="shared" si="419"/>
        <v/>
      </c>
      <c r="E733" s="143" t="str">
        <f t="shared" si="419"/>
        <v/>
      </c>
      <c r="AV733" s="115" t="str">
        <f t="shared" si="417"/>
        <v>RDYFAIRMILE HOUSE (ACUTE MENTAL ILLNESS)</v>
      </c>
      <c r="AW733" s="120" t="s">
        <v>9856</v>
      </c>
      <c r="AX733" s="114" t="s">
        <v>9857</v>
      </c>
      <c r="AY733" s="120" t="s">
        <v>9856</v>
      </c>
      <c r="AZ733" s="114" t="s">
        <v>9857</v>
      </c>
      <c r="BA733" s="116" t="str">
        <f t="shared" si="418"/>
        <v>RDY</v>
      </c>
    </row>
    <row r="734" spans="4:53" hidden="1" x14ac:dyDescent="0.3">
      <c r="D734" s="143" t="str">
        <f t="shared" si="419"/>
        <v/>
      </c>
      <c r="E734" s="143" t="str">
        <f t="shared" si="419"/>
        <v/>
      </c>
      <c r="AV734" s="115" t="str">
        <f t="shared" si="417"/>
        <v>RDYFINIGAN UNIT</v>
      </c>
      <c r="AW734" s="116" t="s">
        <v>2896</v>
      </c>
      <c r="AX734" s="116" t="s">
        <v>2897</v>
      </c>
      <c r="AY734" s="116" t="s">
        <v>2896</v>
      </c>
      <c r="AZ734" s="116" t="s">
        <v>2897</v>
      </c>
      <c r="BA734" s="116" t="str">
        <f t="shared" si="418"/>
        <v>RDY</v>
      </c>
    </row>
    <row r="735" spans="4:53" hidden="1" x14ac:dyDescent="0.3">
      <c r="D735" s="143" t="str">
        <f t="shared" si="419"/>
        <v/>
      </c>
      <c r="E735" s="143" t="str">
        <f t="shared" si="419"/>
        <v/>
      </c>
      <c r="AV735" s="115" t="str">
        <f t="shared" si="417"/>
        <v>RDYFLAGHEAD UNIT</v>
      </c>
      <c r="AW735" s="116" t="s">
        <v>2959</v>
      </c>
      <c r="AX735" s="116" t="s">
        <v>2960</v>
      </c>
      <c r="AY735" s="116" t="s">
        <v>2959</v>
      </c>
      <c r="AZ735" s="116" t="s">
        <v>2960</v>
      </c>
      <c r="BA735" s="116" t="str">
        <f t="shared" si="418"/>
        <v>RDY</v>
      </c>
    </row>
    <row r="736" spans="4:53" hidden="1" x14ac:dyDescent="0.3">
      <c r="D736" s="143" t="str">
        <f t="shared" si="419"/>
        <v/>
      </c>
      <c r="E736" s="143" t="str">
        <f t="shared" si="419"/>
        <v/>
      </c>
      <c r="AV736" s="115" t="str">
        <f t="shared" si="417"/>
        <v>RDYFOREST HOLME (PALLIATIVE CARE)</v>
      </c>
      <c r="AW736" s="116" t="s">
        <v>2969</v>
      </c>
      <c r="AX736" s="116" t="s">
        <v>2970</v>
      </c>
      <c r="AY736" s="116" t="s">
        <v>2969</v>
      </c>
      <c r="AZ736" s="116" t="s">
        <v>2970</v>
      </c>
      <c r="BA736" s="116" t="str">
        <f t="shared" si="418"/>
        <v>RDY</v>
      </c>
    </row>
    <row r="737" spans="4:53" hidden="1" x14ac:dyDescent="0.3">
      <c r="D737" s="143" t="str">
        <f t="shared" si="419"/>
        <v/>
      </c>
      <c r="E737" s="143" t="str">
        <f t="shared" si="419"/>
        <v/>
      </c>
      <c r="AV737" s="115" t="str">
        <f t="shared" si="417"/>
        <v>RDYFORSTON CLINIC</v>
      </c>
      <c r="AW737" s="120" t="s">
        <v>9854</v>
      </c>
      <c r="AX737" s="114" t="s">
        <v>9855</v>
      </c>
      <c r="AY737" s="120" t="s">
        <v>9854</v>
      </c>
      <c r="AZ737" s="114" t="s">
        <v>9855</v>
      </c>
      <c r="BA737" s="116" t="str">
        <f t="shared" si="418"/>
        <v>RDY</v>
      </c>
    </row>
    <row r="738" spans="4:53" hidden="1" x14ac:dyDescent="0.3">
      <c r="D738" s="143" t="str">
        <f t="shared" si="419"/>
        <v/>
      </c>
      <c r="E738" s="143" t="str">
        <f t="shared" si="419"/>
        <v/>
      </c>
      <c r="AV738" s="115" t="str">
        <f t="shared" si="417"/>
        <v>RDYHERBERT HOSPITAL</v>
      </c>
      <c r="AW738" s="116" t="s">
        <v>2882</v>
      </c>
      <c r="AX738" s="116" t="s">
        <v>2883</v>
      </c>
      <c r="AY738" s="116" t="s">
        <v>2882</v>
      </c>
      <c r="AZ738" s="116" t="s">
        <v>2883</v>
      </c>
      <c r="BA738" s="116" t="str">
        <f t="shared" si="418"/>
        <v>RDY</v>
      </c>
    </row>
    <row r="739" spans="4:53" hidden="1" x14ac:dyDescent="0.3">
      <c r="D739" s="143" t="str">
        <f t="shared" si="419"/>
        <v/>
      </c>
      <c r="E739" s="143" t="str">
        <f t="shared" si="419"/>
        <v/>
      </c>
      <c r="AV739" s="115" t="str">
        <f t="shared" si="417"/>
        <v>RDYHILLCREST</v>
      </c>
      <c r="AW739" s="116" t="s">
        <v>2890</v>
      </c>
      <c r="AX739" s="116" t="s">
        <v>2891</v>
      </c>
      <c r="AY739" s="116" t="s">
        <v>2890</v>
      </c>
      <c r="AZ739" s="116" t="s">
        <v>2891</v>
      </c>
      <c r="BA739" s="116" t="str">
        <f t="shared" si="418"/>
        <v>RDY</v>
      </c>
    </row>
    <row r="740" spans="4:53" hidden="1" x14ac:dyDescent="0.3">
      <c r="D740" s="143" t="str">
        <f t="shared" si="419"/>
        <v/>
      </c>
      <c r="E740" s="143" t="str">
        <f t="shared" si="419"/>
        <v/>
      </c>
      <c r="AV740" s="115" t="str">
        <f t="shared" si="417"/>
        <v>RDYINPATIENT EMERGENCY - ALDERNEY</v>
      </c>
      <c r="AW740" s="116" t="s">
        <v>2906</v>
      </c>
      <c r="AX740" s="116" t="s">
        <v>2907</v>
      </c>
      <c r="AY740" s="116" t="s">
        <v>2906</v>
      </c>
      <c r="AZ740" s="116" t="s">
        <v>2907</v>
      </c>
      <c r="BA740" s="116" t="str">
        <f t="shared" si="418"/>
        <v>RDY</v>
      </c>
    </row>
    <row r="741" spans="4:53" hidden="1" x14ac:dyDescent="0.3">
      <c r="D741" s="143" t="str">
        <f t="shared" si="419"/>
        <v/>
      </c>
      <c r="E741" s="143" t="str">
        <f t="shared" si="419"/>
        <v/>
      </c>
      <c r="AV741" s="115" t="str">
        <f t="shared" si="417"/>
        <v>RDYINPATIENT EMERGENCY - KINGS PARK</v>
      </c>
      <c r="AW741" s="116" t="s">
        <v>2904</v>
      </c>
      <c r="AX741" s="116" t="s">
        <v>2905</v>
      </c>
      <c r="AY741" s="116" t="s">
        <v>2904</v>
      </c>
      <c r="AZ741" s="116" t="s">
        <v>2905</v>
      </c>
      <c r="BA741" s="116" t="str">
        <f t="shared" si="418"/>
        <v>RDY</v>
      </c>
    </row>
    <row r="742" spans="4:53" hidden="1" x14ac:dyDescent="0.3">
      <c r="D742" s="143" t="str">
        <f t="shared" si="419"/>
        <v/>
      </c>
      <c r="E742" s="143" t="str">
        <f t="shared" si="419"/>
        <v/>
      </c>
      <c r="AV742" s="115" t="str">
        <f t="shared" si="417"/>
        <v>RDYINPATIENT EMERGENCY - ST ANNS</v>
      </c>
      <c r="AW742" s="116" t="s">
        <v>2908</v>
      </c>
      <c r="AX742" s="116" t="s">
        <v>2909</v>
      </c>
      <c r="AY742" s="116" t="s">
        <v>2908</v>
      </c>
      <c r="AZ742" s="116" t="s">
        <v>2909</v>
      </c>
      <c r="BA742" s="116" t="str">
        <f t="shared" si="418"/>
        <v>RDY</v>
      </c>
    </row>
    <row r="743" spans="4:53" hidden="1" x14ac:dyDescent="0.3">
      <c r="D743" s="143" t="str">
        <f t="shared" si="419"/>
        <v/>
      </c>
      <c r="E743" s="143" t="str">
        <f t="shared" si="419"/>
        <v/>
      </c>
      <c r="AV743" s="115" t="str">
        <f t="shared" ref="AV743:AV806" si="420">CONCATENATE(LEFT(AW743, 3),AX743)</f>
        <v>RDYIN-REACH DORCHESTER</v>
      </c>
      <c r="AW743" s="116" t="s">
        <v>3047</v>
      </c>
      <c r="AX743" s="116" t="s">
        <v>3048</v>
      </c>
      <c r="AY743" s="116" t="s">
        <v>3047</v>
      </c>
      <c r="AZ743" s="116" t="s">
        <v>3048</v>
      </c>
      <c r="BA743" s="116" t="str">
        <f t="shared" ref="BA743:BA806" si="421">LEFT(AY743,3)</f>
        <v>RDY</v>
      </c>
    </row>
    <row r="744" spans="4:53" hidden="1" x14ac:dyDescent="0.3">
      <c r="D744" s="143" t="str">
        <f t="shared" si="419"/>
        <v/>
      </c>
      <c r="E744" s="143" t="str">
        <f t="shared" si="419"/>
        <v/>
      </c>
      <c r="AV744" s="115" t="str">
        <f t="shared" si="420"/>
        <v>RDYIN-REACH GUYS MARSH</v>
      </c>
      <c r="AW744" s="116" t="s">
        <v>3049</v>
      </c>
      <c r="AX744" s="116" t="s">
        <v>3050</v>
      </c>
      <c r="AY744" s="116" t="s">
        <v>3049</v>
      </c>
      <c r="AZ744" s="116" t="s">
        <v>3050</v>
      </c>
      <c r="BA744" s="116" t="str">
        <f t="shared" si="421"/>
        <v>RDY</v>
      </c>
    </row>
    <row r="745" spans="4:53" hidden="1" x14ac:dyDescent="0.3">
      <c r="D745" s="143" t="str">
        <f t="shared" si="419"/>
        <v/>
      </c>
      <c r="E745" s="143" t="str">
        <f t="shared" si="419"/>
        <v/>
      </c>
      <c r="AV745" s="115" t="str">
        <f t="shared" si="420"/>
        <v>RDYIN-REACH PORTLAND</v>
      </c>
      <c r="AW745" s="116" t="s">
        <v>3053</v>
      </c>
      <c r="AX745" s="116" t="s">
        <v>3054</v>
      </c>
      <c r="AY745" s="116" t="s">
        <v>3053</v>
      </c>
      <c r="AZ745" s="116" t="s">
        <v>3054</v>
      </c>
      <c r="BA745" s="116" t="str">
        <f t="shared" si="421"/>
        <v>RDY</v>
      </c>
    </row>
    <row r="746" spans="4:53" hidden="1" x14ac:dyDescent="0.3">
      <c r="D746" s="143" t="str">
        <f t="shared" si="419"/>
        <v/>
      </c>
      <c r="E746" s="143" t="str">
        <f t="shared" si="419"/>
        <v/>
      </c>
      <c r="AV746" s="115" t="str">
        <f t="shared" si="420"/>
        <v>RDYIN-REACH VERNE</v>
      </c>
      <c r="AW746" s="116" t="s">
        <v>3051</v>
      </c>
      <c r="AX746" s="116" t="s">
        <v>3052</v>
      </c>
      <c r="AY746" s="116" t="s">
        <v>3051</v>
      </c>
      <c r="AZ746" s="116" t="s">
        <v>3052</v>
      </c>
      <c r="BA746" s="116" t="str">
        <f t="shared" si="421"/>
        <v>RDY</v>
      </c>
    </row>
    <row r="747" spans="4:53" hidden="1" x14ac:dyDescent="0.3">
      <c r="D747" s="143" t="str">
        <f t="shared" si="419"/>
        <v/>
      </c>
      <c r="E747" s="143" t="str">
        <f t="shared" si="419"/>
        <v/>
      </c>
      <c r="AV747" s="115" t="str">
        <f t="shared" si="420"/>
        <v>RDYKIMMERIDGE COURT</v>
      </c>
      <c r="AW747" s="120" t="s">
        <v>9860</v>
      </c>
      <c r="AX747" s="114" t="s">
        <v>9861</v>
      </c>
      <c r="AY747" s="120" t="s">
        <v>9860</v>
      </c>
      <c r="AZ747" s="114" t="s">
        <v>9861</v>
      </c>
      <c r="BA747" s="116" t="str">
        <f t="shared" si="421"/>
        <v>RDY</v>
      </c>
    </row>
    <row r="748" spans="4:53" hidden="1" x14ac:dyDescent="0.3">
      <c r="D748" s="143" t="str">
        <f t="shared" si="419"/>
        <v/>
      </c>
      <c r="E748" s="143" t="str">
        <f t="shared" si="419"/>
        <v/>
      </c>
      <c r="AV748" s="115" t="str">
        <f t="shared" si="420"/>
        <v>RDYKINGS PARK HOSPITAL</v>
      </c>
      <c r="AW748" s="116" t="s">
        <v>2878</v>
      </c>
      <c r="AX748" s="116" t="s">
        <v>2879</v>
      </c>
      <c r="AY748" s="116" t="s">
        <v>2878</v>
      </c>
      <c r="AZ748" s="116" t="s">
        <v>2879</v>
      </c>
      <c r="BA748" s="116" t="str">
        <f t="shared" si="421"/>
        <v>RDY</v>
      </c>
    </row>
    <row r="749" spans="4:53" hidden="1" x14ac:dyDescent="0.3">
      <c r="D749" s="143" t="str">
        <f t="shared" si="419"/>
        <v/>
      </c>
      <c r="E749" s="143" t="str">
        <f t="shared" si="419"/>
        <v/>
      </c>
      <c r="AV749" s="115" t="str">
        <f t="shared" si="420"/>
        <v>RDYLADDERS YAC</v>
      </c>
      <c r="AW749" s="116" t="s">
        <v>2963</v>
      </c>
      <c r="AX749" s="116" t="s">
        <v>2964</v>
      </c>
      <c r="AY749" s="116" t="s">
        <v>2963</v>
      </c>
      <c r="AZ749" s="116" t="s">
        <v>2964</v>
      </c>
      <c r="BA749" s="116" t="str">
        <f t="shared" si="421"/>
        <v>RDY</v>
      </c>
    </row>
    <row r="750" spans="4:53" hidden="1" x14ac:dyDescent="0.3">
      <c r="D750" s="143" t="str">
        <f t="shared" si="419"/>
        <v/>
      </c>
      <c r="E750" s="143" t="str">
        <f t="shared" si="419"/>
        <v/>
      </c>
      <c r="AV750" s="115" t="str">
        <f t="shared" si="420"/>
        <v>RDYLANGDON WARD B'PORT</v>
      </c>
      <c r="AW750" s="116" t="s">
        <v>2987</v>
      </c>
      <c r="AX750" s="116" t="s">
        <v>2988</v>
      </c>
      <c r="AY750" s="116" t="s">
        <v>2987</v>
      </c>
      <c r="AZ750" s="116" t="s">
        <v>2988</v>
      </c>
      <c r="BA750" s="116" t="str">
        <f t="shared" si="421"/>
        <v>RDY</v>
      </c>
    </row>
    <row r="751" spans="4:53" hidden="1" x14ac:dyDescent="0.3">
      <c r="D751" s="143" t="str">
        <f t="shared" si="419"/>
        <v/>
      </c>
      <c r="E751" s="143" t="str">
        <f t="shared" si="419"/>
        <v/>
      </c>
      <c r="AV751" s="115" t="str">
        <f t="shared" si="420"/>
        <v>RDYLD WEST DORSET</v>
      </c>
      <c r="AW751" s="116" t="s">
        <v>2912</v>
      </c>
      <c r="AX751" s="116" t="s">
        <v>2913</v>
      </c>
      <c r="AY751" s="116" t="s">
        <v>2912</v>
      </c>
      <c r="AZ751" s="116" t="s">
        <v>2913</v>
      </c>
      <c r="BA751" s="116" t="str">
        <f t="shared" si="421"/>
        <v>RDY</v>
      </c>
    </row>
    <row r="752" spans="4:53" hidden="1" x14ac:dyDescent="0.3">
      <c r="D752" s="143" t="str">
        <f t="shared" si="419"/>
        <v/>
      </c>
      <c r="E752" s="143" t="str">
        <f t="shared" si="419"/>
        <v/>
      </c>
      <c r="AV752" s="115" t="str">
        <f t="shared" si="420"/>
        <v>RDYMAIDEN CASTLE HOUSE</v>
      </c>
      <c r="AW752" s="120" t="s">
        <v>9862</v>
      </c>
      <c r="AX752" s="114" t="s">
        <v>9863</v>
      </c>
      <c r="AY752" s="120" t="s">
        <v>9862</v>
      </c>
      <c r="AZ752" s="114" t="s">
        <v>9863</v>
      </c>
      <c r="BA752" s="116" t="str">
        <f t="shared" si="421"/>
        <v>RDY</v>
      </c>
    </row>
    <row r="753" spans="4:53" hidden="1" x14ac:dyDescent="0.3">
      <c r="D753" s="143" t="str">
        <f t="shared" si="419"/>
        <v/>
      </c>
      <c r="E753" s="143" t="str">
        <f t="shared" si="419"/>
        <v/>
      </c>
      <c r="AV753" s="115" t="str">
        <f t="shared" si="420"/>
        <v>RDYMUNICIPAL BUILDING</v>
      </c>
      <c r="AW753" s="116" t="s">
        <v>2919</v>
      </c>
      <c r="AX753" s="116" t="s">
        <v>2920</v>
      </c>
      <c r="AY753" s="116" t="s">
        <v>2919</v>
      </c>
      <c r="AZ753" s="116" t="s">
        <v>2920</v>
      </c>
      <c r="BA753" s="116" t="str">
        <f t="shared" si="421"/>
        <v>RDY</v>
      </c>
    </row>
    <row r="754" spans="4:53" hidden="1" x14ac:dyDescent="0.3">
      <c r="D754" s="143" t="str">
        <f t="shared" si="419"/>
        <v/>
      </c>
      <c r="E754" s="143" t="str">
        <f t="shared" si="419"/>
        <v/>
      </c>
      <c r="AV754" s="115" t="str">
        <f t="shared" si="420"/>
        <v>RDYNIGHTINGALE HOUSE</v>
      </c>
      <c r="AW754" s="123" t="s">
        <v>9906</v>
      </c>
      <c r="AX754" s="123" t="s">
        <v>9907</v>
      </c>
      <c r="AY754" s="123" t="s">
        <v>9906</v>
      </c>
      <c r="AZ754" s="123" t="s">
        <v>9907</v>
      </c>
      <c r="BA754" s="116" t="str">
        <f t="shared" si="421"/>
        <v>RDY</v>
      </c>
    </row>
    <row r="755" spans="4:53" hidden="1" x14ac:dyDescent="0.3">
      <c r="D755" s="143" t="str">
        <f t="shared" si="419"/>
        <v/>
      </c>
      <c r="E755" s="143" t="str">
        <f t="shared" si="419"/>
        <v/>
      </c>
      <c r="AV755" s="115" t="str">
        <f t="shared" si="420"/>
        <v>RDYOAKCROFT</v>
      </c>
      <c r="AW755" s="116" t="s">
        <v>2917</v>
      </c>
      <c r="AX755" s="116" t="s">
        <v>2918</v>
      </c>
      <c r="AY755" s="116" t="s">
        <v>2917</v>
      </c>
      <c r="AZ755" s="116" t="s">
        <v>2918</v>
      </c>
      <c r="BA755" s="116" t="str">
        <f t="shared" si="421"/>
        <v>RDY</v>
      </c>
    </row>
    <row r="756" spans="4:53" hidden="1" x14ac:dyDescent="0.3">
      <c r="D756" s="143" t="str">
        <f t="shared" si="419"/>
        <v/>
      </c>
      <c r="E756" s="143" t="str">
        <f t="shared" si="419"/>
        <v/>
      </c>
      <c r="AV756" s="115" t="str">
        <f t="shared" si="420"/>
        <v>RDYPACT</v>
      </c>
      <c r="AW756" s="116" t="s">
        <v>2910</v>
      </c>
      <c r="AX756" s="116" t="s">
        <v>2911</v>
      </c>
      <c r="AY756" s="116" t="s">
        <v>2910</v>
      </c>
      <c r="AZ756" s="116" t="s">
        <v>2911</v>
      </c>
      <c r="BA756" s="116" t="str">
        <f t="shared" si="421"/>
        <v>RDY</v>
      </c>
    </row>
    <row r="757" spans="4:53" hidden="1" x14ac:dyDescent="0.3">
      <c r="D757" s="143" t="str">
        <f t="shared" si="419"/>
        <v/>
      </c>
      <c r="E757" s="143" t="str">
        <f t="shared" si="419"/>
        <v/>
      </c>
      <c r="AV757" s="115" t="str">
        <f t="shared" si="420"/>
        <v>RDYPEBBLE LODGE</v>
      </c>
      <c r="AW757" s="120" t="s">
        <v>9858</v>
      </c>
      <c r="AX757" s="114" t="s">
        <v>9859</v>
      </c>
      <c r="AY757" s="120" t="s">
        <v>9858</v>
      </c>
      <c r="AZ757" s="114" t="s">
        <v>9859</v>
      </c>
      <c r="BA757" s="116" t="str">
        <f t="shared" si="421"/>
        <v>RDY</v>
      </c>
    </row>
    <row r="758" spans="4:53" hidden="1" x14ac:dyDescent="0.3">
      <c r="D758" s="143" t="str">
        <f t="shared" si="419"/>
        <v/>
      </c>
      <c r="E758" s="143" t="str">
        <f t="shared" si="419"/>
        <v/>
      </c>
      <c r="AV758" s="115" t="str">
        <f t="shared" si="420"/>
        <v>RDYPORTFIELD HALL</v>
      </c>
      <c r="AW758" s="116" t="s">
        <v>2923</v>
      </c>
      <c r="AX758" s="116" t="s">
        <v>2924</v>
      </c>
      <c r="AY758" s="116" t="s">
        <v>2923</v>
      </c>
      <c r="AZ758" s="116" t="s">
        <v>2924</v>
      </c>
      <c r="BA758" s="116" t="str">
        <f t="shared" si="421"/>
        <v>RDY</v>
      </c>
    </row>
    <row r="759" spans="4:53" hidden="1" x14ac:dyDescent="0.3">
      <c r="D759" s="143" t="str">
        <f t="shared" si="419"/>
        <v/>
      </c>
      <c r="E759" s="143" t="str">
        <f t="shared" si="419"/>
        <v/>
      </c>
      <c r="AV759" s="115" t="str">
        <f t="shared" si="420"/>
        <v>RDYPORTLAND CASTLETOWN WARD</v>
      </c>
      <c r="AW759" s="116" t="s">
        <v>2977</v>
      </c>
      <c r="AX759" s="116" t="s">
        <v>2978</v>
      </c>
      <c r="AY759" s="116" t="s">
        <v>2977</v>
      </c>
      <c r="AZ759" s="116" t="s">
        <v>2978</v>
      </c>
      <c r="BA759" s="116" t="str">
        <f t="shared" si="421"/>
        <v>RDY</v>
      </c>
    </row>
    <row r="760" spans="4:53" hidden="1" x14ac:dyDescent="0.3">
      <c r="D760" s="143" t="str">
        <f t="shared" si="419"/>
        <v/>
      </c>
      <c r="E760" s="143" t="str">
        <f t="shared" si="419"/>
        <v/>
      </c>
      <c r="AV760" s="115" t="str">
        <f t="shared" si="420"/>
        <v>RDYPORTLAND HOSPITAL</v>
      </c>
      <c r="AW760" s="116" t="s">
        <v>2929</v>
      </c>
      <c r="AX760" s="116" t="s">
        <v>2930</v>
      </c>
      <c r="AY760" s="116" t="s">
        <v>2929</v>
      </c>
      <c r="AZ760" s="116" t="s">
        <v>2930</v>
      </c>
      <c r="BA760" s="116" t="str">
        <f t="shared" si="421"/>
        <v>RDY</v>
      </c>
    </row>
    <row r="761" spans="4:53" hidden="1" x14ac:dyDescent="0.3">
      <c r="D761" s="143" t="str">
        <f t="shared" ref="D761:E824" si="422">IF(G143="","",IF(ISERROR(VLOOKUP(G143,$Z$14:$AA$95,2,FALSE)),1,VLOOKUP(G143,$Z$14:$AA$95,2,FALSE)))</f>
        <v/>
      </c>
      <c r="E761" s="143" t="str">
        <f t="shared" si="422"/>
        <v/>
      </c>
      <c r="AV761" s="115" t="str">
        <f t="shared" si="420"/>
        <v>RDYPORTLAND MIU</v>
      </c>
      <c r="AW761" s="116" t="s">
        <v>3003</v>
      </c>
      <c r="AX761" s="116" t="s">
        <v>3004</v>
      </c>
      <c r="AY761" s="116" t="s">
        <v>3003</v>
      </c>
      <c r="AZ761" s="116" t="s">
        <v>3004</v>
      </c>
      <c r="BA761" s="116" t="str">
        <f t="shared" si="421"/>
        <v>RDY</v>
      </c>
    </row>
    <row r="762" spans="4:53" hidden="1" x14ac:dyDescent="0.3">
      <c r="D762" s="143" t="str">
        <f t="shared" si="422"/>
        <v/>
      </c>
      <c r="E762" s="143" t="str">
        <f t="shared" si="422"/>
        <v/>
      </c>
      <c r="AV762" s="115" t="str">
        <f t="shared" si="420"/>
        <v>RDYPSYCHOLOGICAL THERAPIES HAMBLE</v>
      </c>
      <c r="AW762" s="116" t="s">
        <v>3023</v>
      </c>
      <c r="AX762" s="116" t="s">
        <v>3024</v>
      </c>
      <c r="AY762" s="116" t="s">
        <v>3023</v>
      </c>
      <c r="AZ762" s="116" t="s">
        <v>3024</v>
      </c>
      <c r="BA762" s="116" t="str">
        <f t="shared" si="421"/>
        <v>RDY</v>
      </c>
    </row>
    <row r="763" spans="4:53" hidden="1" x14ac:dyDescent="0.3">
      <c r="D763" s="143" t="str">
        <f t="shared" si="422"/>
        <v/>
      </c>
      <c r="E763" s="143" t="str">
        <f t="shared" si="422"/>
        <v/>
      </c>
      <c r="AV763" s="115" t="str">
        <f t="shared" si="420"/>
        <v>RDYS'BURY ELDERLY CARE CONS</v>
      </c>
      <c r="AW763" s="116" t="s">
        <v>2989</v>
      </c>
      <c r="AX763" s="116" t="s">
        <v>2990</v>
      </c>
      <c r="AY763" s="116" t="s">
        <v>2989</v>
      </c>
      <c r="AZ763" s="116" t="s">
        <v>2990</v>
      </c>
      <c r="BA763" s="116" t="str">
        <f t="shared" si="421"/>
        <v>RDY</v>
      </c>
    </row>
    <row r="764" spans="4:53" hidden="1" x14ac:dyDescent="0.3">
      <c r="D764" s="143" t="str">
        <f t="shared" si="422"/>
        <v/>
      </c>
      <c r="E764" s="143" t="str">
        <f t="shared" si="422"/>
        <v/>
      </c>
      <c r="AV764" s="115" t="str">
        <f t="shared" si="420"/>
        <v>RDYSEDMAN UNIT</v>
      </c>
      <c r="AW764" s="116" t="s">
        <v>2898</v>
      </c>
      <c r="AX764" s="116" t="s">
        <v>2899</v>
      </c>
      <c r="AY764" s="116" t="s">
        <v>2898</v>
      </c>
      <c r="AZ764" s="116" t="s">
        <v>2899</v>
      </c>
      <c r="BA764" s="116" t="str">
        <f t="shared" si="421"/>
        <v>RDY</v>
      </c>
    </row>
    <row r="765" spans="4:53" hidden="1" x14ac:dyDescent="0.3">
      <c r="D765" s="143" t="str">
        <f t="shared" si="422"/>
        <v/>
      </c>
      <c r="E765" s="143" t="str">
        <f t="shared" si="422"/>
        <v/>
      </c>
      <c r="AV765" s="115" t="str">
        <f t="shared" si="420"/>
        <v>RDYSEDMAN UNIT</v>
      </c>
      <c r="AW765" s="116" t="s">
        <v>2914</v>
      </c>
      <c r="AX765" s="116" t="s">
        <v>2899</v>
      </c>
      <c r="AY765" s="116" t="s">
        <v>2914</v>
      </c>
      <c r="AZ765" s="116" t="s">
        <v>2899</v>
      </c>
      <c r="BA765" s="116" t="str">
        <f t="shared" si="421"/>
        <v>RDY</v>
      </c>
    </row>
    <row r="766" spans="4:53" hidden="1" x14ac:dyDescent="0.3">
      <c r="D766" s="143" t="str">
        <f t="shared" si="422"/>
        <v/>
      </c>
      <c r="E766" s="143" t="str">
        <f t="shared" si="422"/>
        <v/>
      </c>
      <c r="AV766" s="115" t="str">
        <f t="shared" si="420"/>
        <v>RDYSHAFTESBURY MIU</v>
      </c>
      <c r="AW766" s="116" t="s">
        <v>3009</v>
      </c>
      <c r="AX766" s="116" t="s">
        <v>3010</v>
      </c>
      <c r="AY766" s="116" t="s">
        <v>3009</v>
      </c>
      <c r="AZ766" s="116" t="s">
        <v>3010</v>
      </c>
      <c r="BA766" s="116" t="str">
        <f t="shared" si="421"/>
        <v>RDY</v>
      </c>
    </row>
    <row r="767" spans="4:53" hidden="1" x14ac:dyDescent="0.3">
      <c r="D767" s="143" t="str">
        <f t="shared" si="422"/>
        <v/>
      </c>
      <c r="E767" s="143" t="str">
        <f t="shared" si="422"/>
        <v/>
      </c>
      <c r="AV767" s="115" t="str">
        <f t="shared" si="420"/>
        <v>RDYSHAFTESBURY SHASTON WARD</v>
      </c>
      <c r="AW767" s="116" t="s">
        <v>2999</v>
      </c>
      <c r="AX767" s="116" t="s">
        <v>3000</v>
      </c>
      <c r="AY767" s="116" t="s">
        <v>2999</v>
      </c>
      <c r="AZ767" s="116" t="s">
        <v>3000</v>
      </c>
      <c r="BA767" s="116" t="str">
        <f t="shared" si="421"/>
        <v>RDY</v>
      </c>
    </row>
    <row r="768" spans="4:53" hidden="1" x14ac:dyDescent="0.3">
      <c r="D768" s="143" t="str">
        <f t="shared" si="422"/>
        <v/>
      </c>
      <c r="E768" s="143" t="str">
        <f t="shared" si="422"/>
        <v/>
      </c>
      <c r="AV768" s="115" t="str">
        <f t="shared" si="420"/>
        <v>RDYSHERBORNE COM HOSPITAL</v>
      </c>
      <c r="AW768" s="116" t="s">
        <v>2991</v>
      </c>
      <c r="AX768" s="116" t="s">
        <v>2992</v>
      </c>
      <c r="AY768" s="116" t="s">
        <v>2991</v>
      </c>
      <c r="AZ768" s="116" t="s">
        <v>2992</v>
      </c>
      <c r="BA768" s="116" t="str">
        <f t="shared" si="421"/>
        <v>RDY</v>
      </c>
    </row>
    <row r="769" spans="4:53" hidden="1" x14ac:dyDescent="0.3">
      <c r="D769" s="143" t="str">
        <f t="shared" si="422"/>
        <v/>
      </c>
      <c r="E769" s="143" t="str">
        <f t="shared" si="422"/>
        <v/>
      </c>
      <c r="AV769" s="115" t="str">
        <f t="shared" si="420"/>
        <v>RDYSHERBORNE DERMATOLOGY</v>
      </c>
      <c r="AW769" s="116" t="s">
        <v>2985</v>
      </c>
      <c r="AX769" s="116" t="s">
        <v>2986</v>
      </c>
      <c r="AY769" s="116" t="s">
        <v>2985</v>
      </c>
      <c r="AZ769" s="116" t="s">
        <v>2986</v>
      </c>
      <c r="BA769" s="116" t="str">
        <f t="shared" si="421"/>
        <v>RDY</v>
      </c>
    </row>
    <row r="770" spans="4:53" hidden="1" x14ac:dyDescent="0.3">
      <c r="D770" s="143" t="str">
        <f t="shared" si="422"/>
        <v/>
      </c>
      <c r="E770" s="143" t="str">
        <f t="shared" si="422"/>
        <v/>
      </c>
      <c r="AV770" s="115" t="str">
        <f t="shared" si="420"/>
        <v>RDYSHERBORNE MIU</v>
      </c>
      <c r="AW770" s="116" t="s">
        <v>3011</v>
      </c>
      <c r="AX770" s="116" t="s">
        <v>3012</v>
      </c>
      <c r="AY770" s="116" t="s">
        <v>3011</v>
      </c>
      <c r="AZ770" s="116" t="s">
        <v>3012</v>
      </c>
      <c r="BA770" s="116" t="str">
        <f t="shared" si="421"/>
        <v>RDY</v>
      </c>
    </row>
    <row r="771" spans="4:53" hidden="1" x14ac:dyDescent="0.3">
      <c r="D771" s="143" t="str">
        <f t="shared" si="422"/>
        <v/>
      </c>
      <c r="E771" s="143" t="str">
        <f t="shared" si="422"/>
        <v/>
      </c>
      <c r="AV771" s="115" t="str">
        <f t="shared" si="420"/>
        <v>RDYSHERBORNE WILLOWS UNIT</v>
      </c>
      <c r="AW771" s="116" t="s">
        <v>3001</v>
      </c>
      <c r="AX771" s="116" t="s">
        <v>3002</v>
      </c>
      <c r="AY771" s="116" t="s">
        <v>3001</v>
      </c>
      <c r="AZ771" s="116" t="s">
        <v>3002</v>
      </c>
      <c r="BA771" s="116" t="str">
        <f t="shared" si="421"/>
        <v>RDY</v>
      </c>
    </row>
    <row r="772" spans="4:53" hidden="1" x14ac:dyDescent="0.3">
      <c r="D772" s="143" t="str">
        <f t="shared" si="422"/>
        <v/>
      </c>
      <c r="E772" s="143" t="str">
        <f t="shared" si="422"/>
        <v/>
      </c>
      <c r="AV772" s="115" t="str">
        <f t="shared" si="420"/>
        <v>RDYST ANN'S HOSPITAL</v>
      </c>
      <c r="AW772" s="116" t="s">
        <v>2880</v>
      </c>
      <c r="AX772" s="116" t="s">
        <v>2881</v>
      </c>
      <c r="AY772" s="116" t="s">
        <v>2880</v>
      </c>
      <c r="AZ772" s="116" t="s">
        <v>2881</v>
      </c>
      <c r="BA772" s="116" t="str">
        <f t="shared" si="421"/>
        <v>RDY</v>
      </c>
    </row>
    <row r="773" spans="4:53" hidden="1" x14ac:dyDescent="0.3">
      <c r="D773" s="143" t="str">
        <f t="shared" si="422"/>
        <v/>
      </c>
      <c r="E773" s="143" t="str">
        <f t="shared" si="422"/>
        <v/>
      </c>
      <c r="AV773" s="115" t="str">
        <f t="shared" si="420"/>
        <v>RDYST GABRIELS</v>
      </c>
      <c r="AW773" s="116" t="s">
        <v>2894</v>
      </c>
      <c r="AX773" s="116" t="s">
        <v>2895</v>
      </c>
      <c r="AY773" s="116" t="s">
        <v>2894</v>
      </c>
      <c r="AZ773" s="116" t="s">
        <v>2895</v>
      </c>
      <c r="BA773" s="116" t="str">
        <f t="shared" si="421"/>
        <v>RDY</v>
      </c>
    </row>
    <row r="774" spans="4:53" hidden="1" x14ac:dyDescent="0.3">
      <c r="D774" s="143" t="str">
        <f t="shared" si="422"/>
        <v/>
      </c>
      <c r="E774" s="143" t="str">
        <f t="shared" si="422"/>
        <v/>
      </c>
      <c r="AV774" s="115" t="str">
        <f t="shared" si="420"/>
        <v>RDYST LEONARDS COMMUNITY HOSPITAL</v>
      </c>
      <c r="AW774" s="116" t="s">
        <v>2951</v>
      </c>
      <c r="AX774" s="116" t="s">
        <v>2952</v>
      </c>
      <c r="AY774" s="116" t="s">
        <v>2951</v>
      </c>
      <c r="AZ774" s="116" t="s">
        <v>2952</v>
      </c>
      <c r="BA774" s="116" t="str">
        <f t="shared" si="421"/>
        <v>RDY</v>
      </c>
    </row>
    <row r="775" spans="4:53" hidden="1" x14ac:dyDescent="0.3">
      <c r="D775" s="143" t="str">
        <f t="shared" si="422"/>
        <v/>
      </c>
      <c r="E775" s="143" t="str">
        <f t="shared" si="422"/>
        <v/>
      </c>
      <c r="AV775" s="115" t="str">
        <f t="shared" si="420"/>
        <v>RDYST LEONARD'S FAYREWOOD</v>
      </c>
      <c r="AW775" s="116" t="s">
        <v>3017</v>
      </c>
      <c r="AX775" s="116" t="s">
        <v>3018</v>
      </c>
      <c r="AY775" s="116" t="s">
        <v>3017</v>
      </c>
      <c r="AZ775" s="116" t="s">
        <v>3018</v>
      </c>
      <c r="BA775" s="116" t="str">
        <f t="shared" si="421"/>
        <v>RDY</v>
      </c>
    </row>
    <row r="776" spans="4:53" hidden="1" x14ac:dyDescent="0.3">
      <c r="D776" s="143" t="str">
        <f t="shared" si="422"/>
        <v/>
      </c>
      <c r="E776" s="143" t="str">
        <f t="shared" si="422"/>
        <v/>
      </c>
      <c r="AV776" s="115" t="str">
        <f t="shared" si="420"/>
        <v>RDYSUSSED</v>
      </c>
      <c r="AW776" s="116" t="s">
        <v>2967</v>
      </c>
      <c r="AX776" s="116" t="s">
        <v>2968</v>
      </c>
      <c r="AY776" s="116" t="s">
        <v>2967</v>
      </c>
      <c r="AZ776" s="116" t="s">
        <v>2968</v>
      </c>
      <c r="BA776" s="116" t="str">
        <f t="shared" si="421"/>
        <v>RDY</v>
      </c>
    </row>
    <row r="777" spans="4:53" hidden="1" x14ac:dyDescent="0.3">
      <c r="D777" s="143" t="str">
        <f t="shared" si="422"/>
        <v/>
      </c>
      <c r="E777" s="143" t="str">
        <f t="shared" si="422"/>
        <v/>
      </c>
      <c r="AV777" s="115" t="str">
        <f t="shared" si="420"/>
        <v>RDYSWANAGE COMMUNTIY HOSPITAL</v>
      </c>
      <c r="AW777" s="116" t="s">
        <v>2949</v>
      </c>
      <c r="AX777" s="116" t="s">
        <v>2950</v>
      </c>
      <c r="AY777" s="116" t="s">
        <v>2949</v>
      </c>
      <c r="AZ777" s="116" t="s">
        <v>2950</v>
      </c>
      <c r="BA777" s="116" t="str">
        <f t="shared" si="421"/>
        <v>RDY</v>
      </c>
    </row>
    <row r="778" spans="4:53" hidden="1" x14ac:dyDescent="0.3">
      <c r="D778" s="143" t="str">
        <f t="shared" si="422"/>
        <v/>
      </c>
      <c r="E778" s="143" t="str">
        <f t="shared" si="422"/>
        <v/>
      </c>
      <c r="AV778" s="115" t="str">
        <f t="shared" si="420"/>
        <v>RDYSWANAGE HOSPITAL MIU</v>
      </c>
      <c r="AW778" s="116" t="s">
        <v>3037</v>
      </c>
      <c r="AX778" s="116" t="s">
        <v>3038</v>
      </c>
      <c r="AY778" s="116" t="s">
        <v>3037</v>
      </c>
      <c r="AZ778" s="116" t="s">
        <v>3038</v>
      </c>
      <c r="BA778" s="116" t="str">
        <f t="shared" si="421"/>
        <v>RDY</v>
      </c>
    </row>
    <row r="779" spans="4:53" hidden="1" x14ac:dyDescent="0.3">
      <c r="D779" s="143" t="str">
        <f t="shared" si="422"/>
        <v/>
      </c>
      <c r="E779" s="143" t="str">
        <f t="shared" si="422"/>
        <v/>
      </c>
      <c r="AV779" s="115" t="str">
        <f t="shared" si="420"/>
        <v>RDYSWANAGE HOSPITAL THEATRE</v>
      </c>
      <c r="AW779" s="116" t="s">
        <v>3039</v>
      </c>
      <c r="AX779" s="116" t="s">
        <v>3040</v>
      </c>
      <c r="AY779" s="116" t="s">
        <v>3039</v>
      </c>
      <c r="AZ779" s="116" t="s">
        <v>3040</v>
      </c>
      <c r="BA779" s="116" t="str">
        <f t="shared" si="421"/>
        <v>RDY</v>
      </c>
    </row>
    <row r="780" spans="4:53" hidden="1" x14ac:dyDescent="0.3">
      <c r="D780" s="143" t="str">
        <f t="shared" si="422"/>
        <v/>
      </c>
      <c r="E780" s="143" t="str">
        <f t="shared" si="422"/>
        <v/>
      </c>
      <c r="AV780" s="115" t="str">
        <f t="shared" si="420"/>
        <v>RDYSWANAGE STANLEY PURSER</v>
      </c>
      <c r="AW780" s="116" t="s">
        <v>3019</v>
      </c>
      <c r="AX780" s="116" t="s">
        <v>3020</v>
      </c>
      <c r="AY780" s="116" t="s">
        <v>3019</v>
      </c>
      <c r="AZ780" s="116" t="s">
        <v>3020</v>
      </c>
      <c r="BA780" s="116" t="str">
        <f t="shared" si="421"/>
        <v>RDY</v>
      </c>
    </row>
    <row r="781" spans="4:53" hidden="1" x14ac:dyDescent="0.3">
      <c r="D781" s="143" t="str">
        <f t="shared" si="422"/>
        <v/>
      </c>
      <c r="E781" s="143" t="str">
        <f t="shared" si="422"/>
        <v/>
      </c>
      <c r="AV781" s="115" t="str">
        <f t="shared" si="420"/>
        <v>RDYTHE CEDARS (POOLE)</v>
      </c>
      <c r="AW781" s="116" t="s">
        <v>2892</v>
      </c>
      <c r="AX781" s="116" t="s">
        <v>2893</v>
      </c>
      <c r="AY781" s="116" t="s">
        <v>2892</v>
      </c>
      <c r="AZ781" s="116" t="s">
        <v>2893</v>
      </c>
      <c r="BA781" s="116" t="str">
        <f t="shared" si="421"/>
        <v>RDY</v>
      </c>
    </row>
    <row r="782" spans="4:53" hidden="1" x14ac:dyDescent="0.3">
      <c r="D782" s="143" t="str">
        <f t="shared" si="422"/>
        <v/>
      </c>
      <c r="E782" s="143" t="str">
        <f t="shared" si="422"/>
        <v/>
      </c>
      <c r="AV782" s="115" t="str">
        <f t="shared" si="420"/>
        <v>RDYTHE EXCHANGE STURMINSTER NEWTON</v>
      </c>
      <c r="AW782" s="116" t="s">
        <v>3057</v>
      </c>
      <c r="AX782" s="116" t="s">
        <v>3058</v>
      </c>
      <c r="AY782" s="116" t="s">
        <v>3057</v>
      </c>
      <c r="AZ782" s="116" t="s">
        <v>3058</v>
      </c>
      <c r="BA782" s="116" t="str">
        <f t="shared" si="421"/>
        <v>RDY</v>
      </c>
    </row>
    <row r="783" spans="4:53" hidden="1" x14ac:dyDescent="0.3">
      <c r="D783" s="143" t="str">
        <f t="shared" si="422"/>
        <v/>
      </c>
      <c r="E783" s="143" t="str">
        <f t="shared" si="422"/>
        <v/>
      </c>
      <c r="AV783" s="115" t="str">
        <f t="shared" si="420"/>
        <v>RDYTHE GLENDENNING UNIT</v>
      </c>
      <c r="AW783" s="116" t="s">
        <v>3063</v>
      </c>
      <c r="AX783" s="116" t="s">
        <v>3064</v>
      </c>
      <c r="AY783" s="116" t="s">
        <v>3063</v>
      </c>
      <c r="AZ783" s="116" t="s">
        <v>3064</v>
      </c>
      <c r="BA783" s="116" t="str">
        <f t="shared" si="421"/>
        <v>RDY</v>
      </c>
    </row>
    <row r="784" spans="4:53" hidden="1" x14ac:dyDescent="0.3">
      <c r="D784" s="143" t="str">
        <f t="shared" si="422"/>
        <v/>
      </c>
      <c r="E784" s="143" t="str">
        <f t="shared" si="422"/>
        <v/>
      </c>
      <c r="AV784" s="115" t="str">
        <f t="shared" si="420"/>
        <v>RDYTHE JUNCTION</v>
      </c>
      <c r="AW784" s="116" t="s">
        <v>2965</v>
      </c>
      <c r="AX784" s="116" t="s">
        <v>2966</v>
      </c>
      <c r="AY784" s="116" t="s">
        <v>2965</v>
      </c>
      <c r="AZ784" s="116" t="s">
        <v>2966</v>
      </c>
      <c r="BA784" s="116" t="str">
        <f t="shared" si="421"/>
        <v>RDY</v>
      </c>
    </row>
    <row r="785" spans="4:53" hidden="1" x14ac:dyDescent="0.3">
      <c r="D785" s="143" t="str">
        <f t="shared" si="422"/>
        <v/>
      </c>
      <c r="E785" s="143" t="str">
        <f t="shared" si="422"/>
        <v/>
      </c>
      <c r="AV785" s="115" t="str">
        <f t="shared" si="420"/>
        <v>RDYTHE OAKS</v>
      </c>
      <c r="AW785" s="116" t="s">
        <v>2888</v>
      </c>
      <c r="AX785" s="116" t="s">
        <v>2889</v>
      </c>
      <c r="AY785" s="116" t="s">
        <v>2888</v>
      </c>
      <c r="AZ785" s="116" t="s">
        <v>2889</v>
      </c>
      <c r="BA785" s="116" t="str">
        <f t="shared" si="421"/>
        <v>RDY</v>
      </c>
    </row>
    <row r="786" spans="4:53" hidden="1" x14ac:dyDescent="0.3">
      <c r="D786" s="143" t="str">
        <f t="shared" si="422"/>
        <v/>
      </c>
      <c r="E786" s="143" t="str">
        <f t="shared" si="422"/>
        <v/>
      </c>
      <c r="AV786" s="115" t="str">
        <f t="shared" si="420"/>
        <v>RDYTREADS</v>
      </c>
      <c r="AW786" s="116" t="s">
        <v>3045</v>
      </c>
      <c r="AX786" s="116" t="s">
        <v>3046</v>
      </c>
      <c r="AY786" s="116" t="s">
        <v>3045</v>
      </c>
      <c r="AZ786" s="116" t="s">
        <v>3046</v>
      </c>
      <c r="BA786" s="116" t="str">
        <f t="shared" si="421"/>
        <v>RDY</v>
      </c>
    </row>
    <row r="787" spans="4:53" hidden="1" x14ac:dyDescent="0.3">
      <c r="D787" s="143" t="str">
        <f t="shared" si="422"/>
        <v/>
      </c>
      <c r="E787" s="143" t="str">
        <f t="shared" si="422"/>
        <v/>
      </c>
      <c r="AV787" s="115" t="str">
        <f t="shared" si="420"/>
        <v>RDYUNIT 4 PARK PLACE</v>
      </c>
      <c r="AW787" s="116" t="s">
        <v>2971</v>
      </c>
      <c r="AX787" s="116" t="s">
        <v>2972</v>
      </c>
      <c r="AY787" s="116" t="s">
        <v>2971</v>
      </c>
      <c r="AZ787" s="116" t="s">
        <v>2972</v>
      </c>
      <c r="BA787" s="116" t="str">
        <f t="shared" si="421"/>
        <v>RDY</v>
      </c>
    </row>
    <row r="788" spans="4:53" hidden="1" x14ac:dyDescent="0.3">
      <c r="D788" s="143" t="str">
        <f t="shared" si="422"/>
        <v/>
      </c>
      <c r="E788" s="143" t="str">
        <f t="shared" si="422"/>
        <v/>
      </c>
      <c r="AV788" s="115" t="str">
        <f t="shared" si="420"/>
        <v>RDYUPAC</v>
      </c>
      <c r="AW788" s="116" t="s">
        <v>3021</v>
      </c>
      <c r="AX788" s="116" t="s">
        <v>3022</v>
      </c>
      <c r="AY788" s="116" t="s">
        <v>3021</v>
      </c>
      <c r="AZ788" s="116" t="s">
        <v>3022</v>
      </c>
      <c r="BA788" s="116" t="str">
        <f t="shared" si="421"/>
        <v>RDY</v>
      </c>
    </row>
    <row r="789" spans="4:53" hidden="1" x14ac:dyDescent="0.3">
      <c r="D789" s="143" t="str">
        <f t="shared" si="422"/>
        <v/>
      </c>
      <c r="E789" s="143" t="str">
        <f t="shared" si="422"/>
        <v/>
      </c>
      <c r="AV789" s="115" t="str">
        <f t="shared" si="420"/>
        <v>RDYVICTORIA HOSPITAL W'BORNE</v>
      </c>
      <c r="AW789" s="116" t="s">
        <v>2947</v>
      </c>
      <c r="AX789" s="116" t="s">
        <v>2948</v>
      </c>
      <c r="AY789" s="116" t="s">
        <v>2947</v>
      </c>
      <c r="AZ789" s="116" t="s">
        <v>2948</v>
      </c>
      <c r="BA789" s="116" t="str">
        <f t="shared" si="421"/>
        <v>RDY</v>
      </c>
    </row>
    <row r="790" spans="4:53" hidden="1" x14ac:dyDescent="0.3">
      <c r="D790" s="143" t="str">
        <f t="shared" si="422"/>
        <v/>
      </c>
      <c r="E790" s="143" t="str">
        <f t="shared" si="422"/>
        <v/>
      </c>
      <c r="AV790" s="115" t="str">
        <f t="shared" si="420"/>
        <v>RDYWAREHAM COMMUNITY HOSPITAL</v>
      </c>
      <c r="AW790" s="116" t="s">
        <v>2945</v>
      </c>
      <c r="AX790" s="116" t="s">
        <v>2946</v>
      </c>
      <c r="AY790" s="116" t="s">
        <v>2945</v>
      </c>
      <c r="AZ790" s="116" t="s">
        <v>2946</v>
      </c>
      <c r="BA790" s="116" t="str">
        <f t="shared" si="421"/>
        <v>RDY</v>
      </c>
    </row>
    <row r="791" spans="4:53" hidden="1" x14ac:dyDescent="0.3">
      <c r="D791" s="143" t="str">
        <f t="shared" si="422"/>
        <v/>
      </c>
      <c r="E791" s="143" t="str">
        <f t="shared" si="422"/>
        <v/>
      </c>
      <c r="AV791" s="115" t="str">
        <f t="shared" si="420"/>
        <v>RDYWESSEX HEALTH</v>
      </c>
      <c r="AW791" s="116" t="s">
        <v>3061</v>
      </c>
      <c r="AX791" s="116" t="s">
        <v>3062</v>
      </c>
      <c r="AY791" s="116" t="s">
        <v>3061</v>
      </c>
      <c r="AZ791" s="116" t="s">
        <v>3062</v>
      </c>
      <c r="BA791" s="116" t="str">
        <f t="shared" si="421"/>
        <v>RDY</v>
      </c>
    </row>
    <row r="792" spans="4:53" hidden="1" x14ac:dyDescent="0.3">
      <c r="D792" s="143" t="str">
        <f t="shared" si="422"/>
        <v/>
      </c>
      <c r="E792" s="143" t="str">
        <f t="shared" si="422"/>
        <v/>
      </c>
      <c r="AV792" s="115" t="str">
        <f t="shared" si="420"/>
        <v>RDYWEST DORSET ISCR</v>
      </c>
      <c r="AW792" s="116" t="s">
        <v>2900</v>
      </c>
      <c r="AX792" s="116" t="s">
        <v>2901</v>
      </c>
      <c r="AY792" s="116" t="s">
        <v>2900</v>
      </c>
      <c r="AZ792" s="116" t="s">
        <v>2901</v>
      </c>
      <c r="BA792" s="116" t="str">
        <f t="shared" si="421"/>
        <v>RDY</v>
      </c>
    </row>
    <row r="793" spans="4:53" hidden="1" x14ac:dyDescent="0.3">
      <c r="D793" s="143" t="str">
        <f t="shared" si="422"/>
        <v/>
      </c>
      <c r="E793" s="143" t="str">
        <f t="shared" si="422"/>
        <v/>
      </c>
      <c r="AV793" s="115" t="str">
        <f t="shared" si="420"/>
        <v>RDYWESTHAVEN HOSPITAL</v>
      </c>
      <c r="AW793" s="116" t="s">
        <v>2927</v>
      </c>
      <c r="AX793" s="116" t="s">
        <v>2928</v>
      </c>
      <c r="AY793" s="116" t="s">
        <v>2927</v>
      </c>
      <c r="AZ793" s="116" t="s">
        <v>2928</v>
      </c>
      <c r="BA793" s="116" t="str">
        <f t="shared" si="421"/>
        <v>RDY</v>
      </c>
    </row>
    <row r="794" spans="4:53" hidden="1" x14ac:dyDescent="0.3">
      <c r="D794" s="143" t="str">
        <f t="shared" si="422"/>
        <v/>
      </c>
      <c r="E794" s="143" t="str">
        <f t="shared" si="422"/>
        <v/>
      </c>
      <c r="AV794" s="115" t="str">
        <f t="shared" si="420"/>
        <v>RDYWESTHAVEN RADIPOLE WARD</v>
      </c>
      <c r="AW794" s="116" t="s">
        <v>3013</v>
      </c>
      <c r="AX794" s="116" t="s">
        <v>3014</v>
      </c>
      <c r="AY794" s="116" t="s">
        <v>3013</v>
      </c>
      <c r="AZ794" s="116" t="s">
        <v>3014</v>
      </c>
      <c r="BA794" s="116" t="str">
        <f t="shared" si="421"/>
        <v>RDY</v>
      </c>
    </row>
    <row r="795" spans="4:53" hidden="1" x14ac:dyDescent="0.3">
      <c r="D795" s="143" t="str">
        <f t="shared" si="422"/>
        <v/>
      </c>
      <c r="E795" s="143" t="str">
        <f t="shared" si="422"/>
        <v/>
      </c>
      <c r="AV795" s="115" t="str">
        <f t="shared" si="420"/>
        <v>RDYWESTMINSTER MEMORIAL HOSPITAL</v>
      </c>
      <c r="AW795" s="116" t="s">
        <v>2941</v>
      </c>
      <c r="AX795" s="116" t="s">
        <v>2942</v>
      </c>
      <c r="AY795" s="116" t="s">
        <v>2941</v>
      </c>
      <c r="AZ795" s="116" t="s">
        <v>2942</v>
      </c>
      <c r="BA795" s="116" t="str">
        <f t="shared" si="421"/>
        <v>RDY</v>
      </c>
    </row>
    <row r="796" spans="4:53" hidden="1" x14ac:dyDescent="0.3">
      <c r="D796" s="143" t="str">
        <f t="shared" si="422"/>
        <v/>
      </c>
      <c r="E796" s="143" t="str">
        <f t="shared" si="422"/>
        <v/>
      </c>
      <c r="AV796" s="115" t="str">
        <f t="shared" si="420"/>
        <v>RDYWEYMOUTH CHALBURY ELDERLY</v>
      </c>
      <c r="AW796" s="116" t="s">
        <v>2993</v>
      </c>
      <c r="AX796" s="116" t="s">
        <v>2994</v>
      </c>
      <c r="AY796" s="116" t="s">
        <v>2993</v>
      </c>
      <c r="AZ796" s="116" t="s">
        <v>2994</v>
      </c>
      <c r="BA796" s="116" t="str">
        <f t="shared" si="421"/>
        <v>RDY</v>
      </c>
    </row>
    <row r="797" spans="4:53" hidden="1" x14ac:dyDescent="0.3">
      <c r="D797" s="143" t="str">
        <f t="shared" si="422"/>
        <v/>
      </c>
      <c r="E797" s="143" t="str">
        <f t="shared" si="422"/>
        <v/>
      </c>
      <c r="AV797" s="115" t="str">
        <f t="shared" si="420"/>
        <v>RDYWEYMOUTH COMMUNITY HOSPITAL</v>
      </c>
      <c r="AW797" s="116" t="s">
        <v>2925</v>
      </c>
      <c r="AX797" s="116" t="s">
        <v>2926</v>
      </c>
      <c r="AY797" s="116" t="s">
        <v>2925</v>
      </c>
      <c r="AZ797" s="116" t="s">
        <v>2926</v>
      </c>
      <c r="BA797" s="116" t="str">
        <f t="shared" si="421"/>
        <v>RDY</v>
      </c>
    </row>
    <row r="798" spans="4:53" hidden="1" x14ac:dyDescent="0.3">
      <c r="D798" s="143" t="str">
        <f t="shared" si="422"/>
        <v/>
      </c>
      <c r="E798" s="143" t="str">
        <f t="shared" si="422"/>
        <v/>
      </c>
      <c r="AV798" s="115" t="str">
        <f t="shared" si="420"/>
        <v>RDYWEYMOUTH LINDEN UNIT</v>
      </c>
      <c r="AW798" s="116" t="s">
        <v>3035</v>
      </c>
      <c r="AX798" s="116" t="s">
        <v>3036</v>
      </c>
      <c r="AY798" s="116" t="s">
        <v>3035</v>
      </c>
      <c r="AZ798" s="116" t="s">
        <v>3036</v>
      </c>
      <c r="BA798" s="116" t="str">
        <f t="shared" si="421"/>
        <v>RDY</v>
      </c>
    </row>
    <row r="799" spans="4:53" hidden="1" x14ac:dyDescent="0.3">
      <c r="D799" s="143" t="str">
        <f t="shared" si="422"/>
        <v/>
      </c>
      <c r="E799" s="143" t="str">
        <f t="shared" si="422"/>
        <v/>
      </c>
      <c r="AV799" s="115" t="str">
        <f t="shared" si="420"/>
        <v>RDYWEYMOUTH MIU</v>
      </c>
      <c r="AW799" s="116" t="s">
        <v>2955</v>
      </c>
      <c r="AX799" s="116" t="s">
        <v>2956</v>
      </c>
      <c r="AY799" s="116" t="s">
        <v>2955</v>
      </c>
      <c r="AZ799" s="116" t="s">
        <v>2956</v>
      </c>
      <c r="BA799" s="116" t="str">
        <f t="shared" si="421"/>
        <v>RDY</v>
      </c>
    </row>
    <row r="800" spans="4:53" hidden="1" x14ac:dyDescent="0.3">
      <c r="D800" s="143" t="str">
        <f t="shared" si="422"/>
        <v/>
      </c>
      <c r="E800" s="143" t="str">
        <f t="shared" si="422"/>
        <v/>
      </c>
      <c r="AV800" s="115" t="str">
        <f t="shared" si="420"/>
        <v>RDYWIMBORNE HANHAM WARD</v>
      </c>
      <c r="AW800" s="116" t="s">
        <v>3043</v>
      </c>
      <c r="AX800" s="116" t="s">
        <v>3044</v>
      </c>
      <c r="AY800" s="116" t="s">
        <v>3043</v>
      </c>
      <c r="AZ800" s="116" t="s">
        <v>3044</v>
      </c>
      <c r="BA800" s="116" t="str">
        <f t="shared" si="421"/>
        <v>RDY</v>
      </c>
    </row>
    <row r="801" spans="4:53" hidden="1" x14ac:dyDescent="0.3">
      <c r="D801" s="143" t="str">
        <f t="shared" si="422"/>
        <v/>
      </c>
      <c r="E801" s="143" t="str">
        <f t="shared" si="422"/>
        <v/>
      </c>
      <c r="AV801" s="115" t="str">
        <f t="shared" si="420"/>
        <v>RDYWIMBORNE HOSPITAL THEATRE</v>
      </c>
      <c r="AW801" s="116" t="s">
        <v>3041</v>
      </c>
      <c r="AX801" s="116" t="s">
        <v>3042</v>
      </c>
      <c r="AY801" s="116" t="s">
        <v>3041</v>
      </c>
      <c r="AZ801" s="116" t="s">
        <v>3042</v>
      </c>
      <c r="BA801" s="116" t="str">
        <f t="shared" si="421"/>
        <v>RDY</v>
      </c>
    </row>
    <row r="802" spans="4:53" hidden="1" x14ac:dyDescent="0.3">
      <c r="D802" s="143" t="str">
        <f t="shared" si="422"/>
        <v/>
      </c>
      <c r="E802" s="143" t="str">
        <f t="shared" si="422"/>
        <v/>
      </c>
      <c r="AV802" s="115" t="str">
        <f t="shared" si="420"/>
        <v>RDYYADAS</v>
      </c>
      <c r="AW802" s="116" t="s">
        <v>2915</v>
      </c>
      <c r="AX802" s="116" t="s">
        <v>2916</v>
      </c>
      <c r="AY802" s="116" t="s">
        <v>2915</v>
      </c>
      <c r="AZ802" s="116" t="s">
        <v>2916</v>
      </c>
      <c r="BA802" s="116" t="str">
        <f t="shared" si="421"/>
        <v>RDY</v>
      </c>
    </row>
    <row r="803" spans="4:53" hidden="1" x14ac:dyDescent="0.3">
      <c r="D803" s="143" t="str">
        <f t="shared" si="422"/>
        <v/>
      </c>
      <c r="E803" s="143" t="str">
        <f t="shared" si="422"/>
        <v/>
      </c>
      <c r="AV803" s="115" t="str">
        <f t="shared" si="420"/>
        <v>RDYYEATMAN HOSPITAL</v>
      </c>
      <c r="AW803" s="116" t="s">
        <v>2943</v>
      </c>
      <c r="AX803" s="116" t="s">
        <v>2944</v>
      </c>
      <c r="AY803" s="116" t="s">
        <v>2943</v>
      </c>
      <c r="AZ803" s="116" t="s">
        <v>2944</v>
      </c>
      <c r="BA803" s="116" t="str">
        <f t="shared" si="421"/>
        <v>RDY</v>
      </c>
    </row>
    <row r="804" spans="4:53" hidden="1" x14ac:dyDescent="0.3">
      <c r="D804" s="143" t="str">
        <f t="shared" si="422"/>
        <v/>
      </c>
      <c r="E804" s="143" t="str">
        <f t="shared" si="422"/>
        <v/>
      </c>
      <c r="AV804" s="115" t="str">
        <f t="shared" si="420"/>
        <v>RDZCHRISTCHURCH HOSPITAL - RDZ05</v>
      </c>
      <c r="AW804" s="116" t="s">
        <v>808</v>
      </c>
      <c r="AX804" s="116" t="s">
        <v>10281</v>
      </c>
      <c r="AY804" s="116" t="s">
        <v>808</v>
      </c>
      <c r="AZ804" s="116" t="s">
        <v>9148</v>
      </c>
      <c r="BA804" s="116" t="str">
        <f t="shared" si="421"/>
        <v>RDZ</v>
      </c>
    </row>
    <row r="805" spans="4:53" hidden="1" x14ac:dyDescent="0.3">
      <c r="D805" s="143" t="str">
        <f t="shared" si="422"/>
        <v/>
      </c>
      <c r="E805" s="143" t="str">
        <f t="shared" si="422"/>
        <v/>
      </c>
      <c r="AV805" s="115" t="str">
        <f t="shared" si="420"/>
        <v>RDZMACMILLAN UNIT - RDZ01</v>
      </c>
      <c r="AW805" s="116" t="s">
        <v>809</v>
      </c>
      <c r="AX805" s="116" t="s">
        <v>10282</v>
      </c>
      <c r="AY805" s="116" t="s">
        <v>809</v>
      </c>
      <c r="AZ805" s="116" t="s">
        <v>9149</v>
      </c>
      <c r="BA805" s="116" t="str">
        <f t="shared" si="421"/>
        <v>RDZ</v>
      </c>
    </row>
    <row r="806" spans="4:53" hidden="1" x14ac:dyDescent="0.3">
      <c r="D806" s="143" t="str">
        <f t="shared" si="422"/>
        <v/>
      </c>
      <c r="E806" s="143" t="str">
        <f t="shared" si="422"/>
        <v/>
      </c>
      <c r="AV806" s="115" t="str">
        <f t="shared" si="420"/>
        <v>RDZROYAL BOURNEMOUTH GENERAL HOSPITAL - RDZ20</v>
      </c>
      <c r="AW806" s="116" t="s">
        <v>810</v>
      </c>
      <c r="AX806" s="116" t="s">
        <v>10283</v>
      </c>
      <c r="AY806" s="116" t="s">
        <v>810</v>
      </c>
      <c r="AZ806" s="116" t="s">
        <v>9150</v>
      </c>
      <c r="BA806" s="116" t="str">
        <f t="shared" si="421"/>
        <v>RDZ</v>
      </c>
    </row>
    <row r="807" spans="4:53" hidden="1" x14ac:dyDescent="0.3">
      <c r="D807" s="143" t="str">
        <f t="shared" si="422"/>
        <v/>
      </c>
      <c r="E807" s="143" t="str">
        <f t="shared" si="422"/>
        <v/>
      </c>
      <c r="AV807" s="115" t="str">
        <f t="shared" ref="AV807:AV872" si="423">CONCATENATE(LEFT(AW807, 3),AX807)</f>
        <v>RE9BOKER LANE HEALTH CENTRE - RE901</v>
      </c>
      <c r="AW807" s="116" t="s">
        <v>811</v>
      </c>
      <c r="AX807" s="116" t="s">
        <v>10284</v>
      </c>
      <c r="AY807" s="116" t="s">
        <v>811</v>
      </c>
      <c r="AZ807" s="116" t="s">
        <v>9151</v>
      </c>
      <c r="BA807" s="116" t="str">
        <f t="shared" ref="BA807:BA872" si="424">LEFT(AY807,3)</f>
        <v>RE9</v>
      </c>
    </row>
    <row r="808" spans="4:53" hidden="1" x14ac:dyDescent="0.3">
      <c r="D808" s="143" t="str">
        <f t="shared" si="422"/>
        <v/>
      </c>
      <c r="E808" s="143" t="str">
        <f t="shared" si="422"/>
        <v/>
      </c>
      <c r="AV808" s="115" t="str">
        <f t="shared" si="423"/>
        <v>RE9BOLDON LANE CLINIC - RE902</v>
      </c>
      <c r="AW808" s="116" t="s">
        <v>812</v>
      </c>
      <c r="AX808" s="116" t="s">
        <v>10285</v>
      </c>
      <c r="AY808" s="116" t="s">
        <v>812</v>
      </c>
      <c r="AZ808" s="116" t="s">
        <v>9152</v>
      </c>
      <c r="BA808" s="116" t="str">
        <f t="shared" si="424"/>
        <v>RE9</v>
      </c>
    </row>
    <row r="809" spans="4:53" hidden="1" x14ac:dyDescent="0.3">
      <c r="D809" s="143" t="str">
        <f t="shared" si="422"/>
        <v/>
      </c>
      <c r="E809" s="143" t="str">
        <f t="shared" si="422"/>
        <v/>
      </c>
      <c r="AV809" s="115" t="str">
        <f t="shared" si="423"/>
        <v>RE9CLEVELAND VOCATIONAL TRAINING SCHEME - RE909</v>
      </c>
      <c r="AW809" s="116" t="s">
        <v>813</v>
      </c>
      <c r="AX809" s="116" t="s">
        <v>10286</v>
      </c>
      <c r="AY809" s="116" t="s">
        <v>813</v>
      </c>
      <c r="AZ809" s="116" t="s">
        <v>9153</v>
      </c>
      <c r="BA809" s="116" t="str">
        <f t="shared" si="424"/>
        <v>RE9</v>
      </c>
    </row>
    <row r="810" spans="4:53" hidden="1" x14ac:dyDescent="0.3">
      <c r="D810" s="143" t="str">
        <f t="shared" si="422"/>
        <v/>
      </c>
      <c r="E810" s="143" t="str">
        <f t="shared" si="422"/>
        <v/>
      </c>
      <c r="AV810" s="115" t="str">
        <f t="shared" si="423"/>
        <v>RE9GLASGOW ROAD CLINIC - RE912</v>
      </c>
      <c r="AW810" s="116" t="s">
        <v>814</v>
      </c>
      <c r="AX810" s="116" t="s">
        <v>10287</v>
      </c>
      <c r="AY810" s="116" t="s">
        <v>814</v>
      </c>
      <c r="AZ810" s="116" t="s">
        <v>9154</v>
      </c>
      <c r="BA810" s="116" t="str">
        <f t="shared" si="424"/>
        <v>RE9</v>
      </c>
    </row>
    <row r="811" spans="4:53" hidden="1" x14ac:dyDescent="0.3">
      <c r="D811" s="143" t="str">
        <f t="shared" si="422"/>
        <v/>
      </c>
      <c r="E811" s="143" t="str">
        <f t="shared" si="422"/>
        <v/>
      </c>
      <c r="AV811" s="115" t="str">
        <f t="shared" si="423"/>
        <v>RE9HEBBURN HEALTH CENTRE - RE903</v>
      </c>
      <c r="AW811" s="116" t="s">
        <v>815</v>
      </c>
      <c r="AX811" s="116" t="s">
        <v>10288</v>
      </c>
      <c r="AY811" s="116" t="s">
        <v>815</v>
      </c>
      <c r="AZ811" s="116" t="s">
        <v>9155</v>
      </c>
      <c r="BA811" s="116" t="str">
        <f t="shared" si="424"/>
        <v>RE9</v>
      </c>
    </row>
    <row r="812" spans="4:53" hidden="1" x14ac:dyDescent="0.3">
      <c r="D812" s="143" t="str">
        <f t="shared" si="422"/>
        <v/>
      </c>
      <c r="E812" s="143" t="str">
        <f t="shared" si="422"/>
        <v/>
      </c>
      <c r="AV812" s="115" t="str">
        <f t="shared" si="423"/>
        <v>RE9MARSDEN ROAD HEALTH CENTRE - RE905</v>
      </c>
      <c r="AW812" s="116" t="s">
        <v>816</v>
      </c>
      <c r="AX812" s="116" t="s">
        <v>10289</v>
      </c>
      <c r="AY812" s="116" t="s">
        <v>816</v>
      </c>
      <c r="AZ812" s="116" t="s">
        <v>9156</v>
      </c>
      <c r="BA812" s="116" t="str">
        <f t="shared" si="424"/>
        <v>RE9</v>
      </c>
    </row>
    <row r="813" spans="4:53" hidden="1" x14ac:dyDescent="0.3">
      <c r="D813" s="143" t="str">
        <f t="shared" si="422"/>
        <v/>
      </c>
      <c r="E813" s="143" t="str">
        <f t="shared" si="422"/>
        <v/>
      </c>
      <c r="AV813" s="115" t="str">
        <f t="shared" si="423"/>
        <v>RE9MONKTON HALL HOSPITAL - RE906</v>
      </c>
      <c r="AW813" s="116" t="s">
        <v>583</v>
      </c>
      <c r="AX813" s="116" t="s">
        <v>10290</v>
      </c>
      <c r="AY813" s="116" t="s">
        <v>583</v>
      </c>
      <c r="AZ813" s="116" t="s">
        <v>6516</v>
      </c>
      <c r="BA813" s="116" t="str">
        <f t="shared" si="424"/>
        <v>RE9</v>
      </c>
    </row>
    <row r="814" spans="4:53" hidden="1" x14ac:dyDescent="0.3">
      <c r="D814" s="143" t="str">
        <f t="shared" si="422"/>
        <v/>
      </c>
      <c r="E814" s="143" t="str">
        <f t="shared" si="422"/>
        <v/>
      </c>
      <c r="AV814" s="115" t="str">
        <f t="shared" si="423"/>
        <v>RE9PALMER COMMUNITY HOSPITAL - RE9GF</v>
      </c>
      <c r="AW814" s="116" t="s">
        <v>584</v>
      </c>
      <c r="AX814" s="116" t="s">
        <v>10291</v>
      </c>
      <c r="AY814" s="116" t="s">
        <v>584</v>
      </c>
      <c r="AZ814" s="116" t="s">
        <v>6506</v>
      </c>
      <c r="BA814" s="116" t="str">
        <f t="shared" si="424"/>
        <v>RE9</v>
      </c>
    </row>
    <row r="815" spans="4:53" hidden="1" x14ac:dyDescent="0.3">
      <c r="D815" s="143" t="str">
        <f t="shared" si="422"/>
        <v/>
      </c>
      <c r="E815" s="143" t="str">
        <f t="shared" si="422"/>
        <v/>
      </c>
      <c r="AV815" s="115" t="str">
        <f t="shared" si="423"/>
        <v>RE9POST GRADUATE INSTITUTE FOR MEDICINE AND DENTISTRY - RE910</v>
      </c>
      <c r="AW815" s="116" t="s">
        <v>585</v>
      </c>
      <c r="AX815" s="116" t="s">
        <v>10292</v>
      </c>
      <c r="AY815" s="116" t="s">
        <v>585</v>
      </c>
      <c r="AZ815" s="116" t="s">
        <v>9157</v>
      </c>
      <c r="BA815" s="116" t="str">
        <f t="shared" si="424"/>
        <v>RE9</v>
      </c>
    </row>
    <row r="816" spans="4:53" hidden="1" x14ac:dyDescent="0.3">
      <c r="D816" s="143" t="str">
        <f t="shared" si="422"/>
        <v/>
      </c>
      <c r="E816" s="143" t="str">
        <f t="shared" si="422"/>
        <v/>
      </c>
      <c r="AV816" s="115" t="str">
        <f t="shared" si="423"/>
        <v>RE9PRIMROSE HILL HOSPITAL - RE9GC</v>
      </c>
      <c r="AW816" s="116" t="s">
        <v>586</v>
      </c>
      <c r="AX816" s="116" t="s">
        <v>10293</v>
      </c>
      <c r="AY816" s="116" t="s">
        <v>586</v>
      </c>
      <c r="AZ816" s="116" t="s">
        <v>9158</v>
      </c>
      <c r="BA816" s="116" t="str">
        <f t="shared" si="424"/>
        <v>RE9</v>
      </c>
    </row>
    <row r="817" spans="4:53" hidden="1" x14ac:dyDescent="0.3">
      <c r="D817" s="143" t="str">
        <f t="shared" si="422"/>
        <v/>
      </c>
      <c r="E817" s="143" t="str">
        <f t="shared" si="422"/>
        <v/>
      </c>
      <c r="AV817" s="115" t="str">
        <f t="shared" si="423"/>
        <v>RE9SOUTH TYNESIDE DISTRICT HOSPITAL - RE9GA</v>
      </c>
      <c r="AW817" s="116" t="s">
        <v>587</v>
      </c>
      <c r="AX817" s="116" t="s">
        <v>10294</v>
      </c>
      <c r="AY817" s="116" t="s">
        <v>587</v>
      </c>
      <c r="AZ817" s="116" t="s">
        <v>8734</v>
      </c>
      <c r="BA817" s="116" t="str">
        <f t="shared" si="424"/>
        <v>RE9</v>
      </c>
    </row>
    <row r="818" spans="4:53" hidden="1" x14ac:dyDescent="0.3">
      <c r="D818" s="143" t="str">
        <f t="shared" si="422"/>
        <v/>
      </c>
      <c r="E818" s="143" t="str">
        <f t="shared" si="422"/>
        <v/>
      </c>
      <c r="AV818" s="115" t="str">
        <f t="shared" si="423"/>
        <v>RE9SOUTH TYNESIDE PCT HQ - RE913</v>
      </c>
      <c r="AW818" s="116" t="s">
        <v>588</v>
      </c>
      <c r="AX818" s="116" t="s">
        <v>10295</v>
      </c>
      <c r="AY818" s="116" t="s">
        <v>588</v>
      </c>
      <c r="AZ818" s="116" t="s">
        <v>9159</v>
      </c>
      <c r="BA818" s="116" t="str">
        <f t="shared" si="424"/>
        <v>RE9</v>
      </c>
    </row>
    <row r="819" spans="4:53" hidden="1" x14ac:dyDescent="0.3">
      <c r="D819" s="143" t="str">
        <f t="shared" si="422"/>
        <v/>
      </c>
      <c r="E819" s="143" t="str">
        <f t="shared" si="422"/>
        <v/>
      </c>
      <c r="AV819" s="115" t="str">
        <f t="shared" si="423"/>
        <v>RE9ST BENEDICT'S HOSPICE</v>
      </c>
      <c r="AW819" s="116" t="s">
        <v>9852</v>
      </c>
      <c r="AX819" s="116" t="s">
        <v>9853</v>
      </c>
      <c r="AY819" s="116" t="s">
        <v>9852</v>
      </c>
      <c r="AZ819" s="116" t="s">
        <v>9853</v>
      </c>
      <c r="BA819" s="116" t="str">
        <f t="shared" si="424"/>
        <v>RE9</v>
      </c>
    </row>
    <row r="820" spans="4:53" hidden="1" x14ac:dyDescent="0.3">
      <c r="D820" s="143" t="str">
        <f t="shared" si="422"/>
        <v/>
      </c>
      <c r="E820" s="143" t="str">
        <f t="shared" si="422"/>
        <v/>
      </c>
      <c r="AV820" s="115" t="str">
        <f t="shared" si="423"/>
        <v>RE9ST CLAIR'S HOSPICE - RE907</v>
      </c>
      <c r="AW820" s="116" t="s">
        <v>749</v>
      </c>
      <c r="AX820" s="116" t="s">
        <v>10296</v>
      </c>
      <c r="AY820" s="116" t="s">
        <v>749</v>
      </c>
      <c r="AZ820" s="116" t="s">
        <v>9160</v>
      </c>
      <c r="BA820" s="116" t="str">
        <f t="shared" si="424"/>
        <v>RE9</v>
      </c>
    </row>
    <row r="821" spans="4:53" hidden="1" x14ac:dyDescent="0.3">
      <c r="D821" s="143" t="str">
        <f t="shared" si="422"/>
        <v/>
      </c>
      <c r="E821" s="143" t="str">
        <f t="shared" si="422"/>
        <v/>
      </c>
      <c r="AV821" s="115" t="str">
        <f t="shared" si="423"/>
        <v>RE9ST NICHOLAS HOSPITAL - RE914</v>
      </c>
      <c r="AW821" s="116" t="s">
        <v>750</v>
      </c>
      <c r="AX821" s="116" t="s">
        <v>10297</v>
      </c>
      <c r="AY821" s="116" t="s">
        <v>750</v>
      </c>
      <c r="AZ821" s="116" t="s">
        <v>9161</v>
      </c>
      <c r="BA821" s="116" t="str">
        <f t="shared" si="424"/>
        <v>RE9</v>
      </c>
    </row>
    <row r="822" spans="4:53" hidden="1" x14ac:dyDescent="0.3">
      <c r="D822" s="143" t="str">
        <f t="shared" si="422"/>
        <v/>
      </c>
      <c r="E822" s="143" t="str">
        <f t="shared" si="422"/>
        <v/>
      </c>
      <c r="AV822" s="115" t="str">
        <f t="shared" si="423"/>
        <v>RE9STANHOPE PARADE HEALTH CENTRE - RE908</v>
      </c>
      <c r="AW822" s="116" t="s">
        <v>751</v>
      </c>
      <c r="AX822" s="116" t="s">
        <v>10298</v>
      </c>
      <c r="AY822" s="116" t="s">
        <v>751</v>
      </c>
      <c r="AZ822" s="116" t="s">
        <v>9162</v>
      </c>
      <c r="BA822" s="116" t="str">
        <f t="shared" si="424"/>
        <v>RE9</v>
      </c>
    </row>
    <row r="823" spans="4:53" hidden="1" x14ac:dyDescent="0.3">
      <c r="D823" s="143" t="str">
        <f t="shared" si="422"/>
        <v/>
      </c>
      <c r="E823" s="143" t="str">
        <f t="shared" si="422"/>
        <v/>
      </c>
      <c r="AV823" s="115" t="str">
        <f t="shared" si="423"/>
        <v>RE9WESTOE ROAD - RE911</v>
      </c>
      <c r="AW823" s="116" t="s">
        <v>1028</v>
      </c>
      <c r="AX823" s="116" t="s">
        <v>10299</v>
      </c>
      <c r="AY823" s="116" t="s">
        <v>1028</v>
      </c>
      <c r="AZ823" s="116" t="s">
        <v>9163</v>
      </c>
      <c r="BA823" s="116" t="str">
        <f t="shared" si="424"/>
        <v>RE9</v>
      </c>
    </row>
    <row r="824" spans="4:53" hidden="1" x14ac:dyDescent="0.3">
      <c r="D824" s="143" t="str">
        <f t="shared" si="422"/>
        <v/>
      </c>
      <c r="E824" s="143" t="str">
        <f t="shared" si="422"/>
        <v/>
      </c>
      <c r="AV824" s="115" t="str">
        <f t="shared" si="423"/>
        <v>REFROYAL CORNWALL HOSPITAL (TRELISKE) - REF12</v>
      </c>
      <c r="AW824" s="116" t="s">
        <v>1029</v>
      </c>
      <c r="AX824" s="116" t="s">
        <v>10300</v>
      </c>
      <c r="AY824" s="116" t="s">
        <v>1029</v>
      </c>
      <c r="AZ824" s="116" t="s">
        <v>3461</v>
      </c>
      <c r="BA824" s="116" t="str">
        <f t="shared" si="424"/>
        <v>REF</v>
      </c>
    </row>
    <row r="825" spans="4:53" hidden="1" x14ac:dyDescent="0.3">
      <c r="D825" s="143" t="str">
        <f t="shared" ref="D825:E832" si="425">IF(G207="","",IF(ISERROR(VLOOKUP(G207,$Z$14:$AA$95,2,FALSE)),1,VLOOKUP(G207,$Z$14:$AA$95,2,FALSE)))</f>
        <v/>
      </c>
      <c r="E825" s="143" t="str">
        <f t="shared" si="425"/>
        <v/>
      </c>
      <c r="AV825" s="115" t="str">
        <f t="shared" si="423"/>
        <v>REFST MICHAEL'S HOSPITAL - REF02</v>
      </c>
      <c r="AW825" s="116" t="s">
        <v>1030</v>
      </c>
      <c r="AX825" s="116" t="s">
        <v>10301</v>
      </c>
      <c r="AY825" s="116" t="s">
        <v>1030</v>
      </c>
      <c r="AZ825" s="116" t="s">
        <v>2654</v>
      </c>
      <c r="BA825" s="116" t="str">
        <f t="shared" si="424"/>
        <v>REF</v>
      </c>
    </row>
    <row r="826" spans="4:53" hidden="1" x14ac:dyDescent="0.3">
      <c r="D826" s="143" t="str">
        <f t="shared" si="425"/>
        <v/>
      </c>
      <c r="E826" s="143" t="str">
        <f t="shared" si="425"/>
        <v/>
      </c>
      <c r="AV826" s="115" t="str">
        <f t="shared" si="423"/>
        <v>REFSTRATTON HOSPITAL - REF90</v>
      </c>
      <c r="AW826" s="116" t="s">
        <v>1031</v>
      </c>
      <c r="AX826" s="116" t="s">
        <v>10302</v>
      </c>
      <c r="AY826" s="116" t="s">
        <v>1031</v>
      </c>
      <c r="AZ826" s="116" t="s">
        <v>3471</v>
      </c>
      <c r="BA826" s="116" t="str">
        <f t="shared" si="424"/>
        <v>REF</v>
      </c>
    </row>
    <row r="827" spans="4:53" hidden="1" x14ac:dyDescent="0.3">
      <c r="D827" s="143" t="str">
        <f t="shared" si="425"/>
        <v/>
      </c>
      <c r="E827" s="143" t="str">
        <f t="shared" si="425"/>
        <v/>
      </c>
      <c r="AV827" s="115" t="str">
        <f t="shared" si="423"/>
        <v>REFWEST CORNWALL HOSPITAL (PENZANCE) - REF01</v>
      </c>
      <c r="AW827" s="116" t="s">
        <v>1032</v>
      </c>
      <c r="AX827" s="116" t="s">
        <v>10303</v>
      </c>
      <c r="AY827" s="116" t="s">
        <v>1032</v>
      </c>
      <c r="AZ827" s="116" t="s">
        <v>3457</v>
      </c>
      <c r="BA827" s="116" t="str">
        <f t="shared" si="424"/>
        <v>REF</v>
      </c>
    </row>
    <row r="828" spans="4:53" hidden="1" x14ac:dyDescent="0.3">
      <c r="D828" s="143" t="str">
        <f t="shared" si="425"/>
        <v/>
      </c>
      <c r="E828" s="143" t="str">
        <f t="shared" si="425"/>
        <v/>
      </c>
      <c r="AV828" s="115" t="str">
        <f t="shared" si="423"/>
        <v>REMST. CATHERINE'S HOSPITAL - REM34</v>
      </c>
      <c r="AW828" s="116" t="s">
        <v>1033</v>
      </c>
      <c r="AX828" s="116" t="s">
        <v>10304</v>
      </c>
      <c r="AY828" s="116" t="s">
        <v>1033</v>
      </c>
      <c r="AZ828" s="116" t="s">
        <v>9164</v>
      </c>
      <c r="BA828" s="116" t="str">
        <f t="shared" si="424"/>
        <v>REM</v>
      </c>
    </row>
    <row r="829" spans="4:53" hidden="1" x14ac:dyDescent="0.3">
      <c r="D829" s="143" t="str">
        <f t="shared" si="425"/>
        <v/>
      </c>
      <c r="E829" s="143" t="str">
        <f t="shared" si="425"/>
        <v/>
      </c>
      <c r="AV829" s="115" t="str">
        <f t="shared" si="423"/>
        <v>REMUNIVERSITY HOSPITAL AINTREE - REM21</v>
      </c>
      <c r="AW829" s="116" t="s">
        <v>938</v>
      </c>
      <c r="AX829" s="116" t="s">
        <v>10305</v>
      </c>
      <c r="AY829" s="116" t="s">
        <v>938</v>
      </c>
      <c r="AZ829" s="116" t="s">
        <v>9165</v>
      </c>
      <c r="BA829" s="116" t="str">
        <f t="shared" si="424"/>
        <v>REM</v>
      </c>
    </row>
    <row r="830" spans="4:53" hidden="1" x14ac:dyDescent="0.3">
      <c r="D830" s="143" t="str">
        <f t="shared" si="425"/>
        <v/>
      </c>
      <c r="E830" s="143" t="str">
        <f t="shared" si="425"/>
        <v/>
      </c>
      <c r="AV830" s="115" t="str">
        <f t="shared" si="423"/>
        <v>REMVICTORIA CENTRAL HOSPITAL - REM35</v>
      </c>
      <c r="AW830" s="116" t="s">
        <v>1034</v>
      </c>
      <c r="AX830" s="116" t="s">
        <v>10306</v>
      </c>
      <c r="AY830" s="116" t="s">
        <v>1034</v>
      </c>
      <c r="AZ830" s="116" t="s">
        <v>6707</v>
      </c>
      <c r="BA830" s="116" t="str">
        <f t="shared" si="424"/>
        <v>REM</v>
      </c>
    </row>
    <row r="831" spans="4:53" hidden="1" x14ac:dyDescent="0.3">
      <c r="D831" s="143" t="str">
        <f t="shared" si="425"/>
        <v/>
      </c>
      <c r="E831" s="143" t="str">
        <f t="shared" si="425"/>
        <v/>
      </c>
      <c r="AV831" s="115" t="str">
        <f t="shared" si="423"/>
        <v>REMWALTON HOSPITAL - REM20</v>
      </c>
      <c r="AW831" s="116" t="s">
        <v>38</v>
      </c>
      <c r="AX831" s="116" t="s">
        <v>10307</v>
      </c>
      <c r="AY831" s="116" t="s">
        <v>38</v>
      </c>
      <c r="AZ831" s="116" t="s">
        <v>1897</v>
      </c>
      <c r="BA831" s="116" t="str">
        <f t="shared" si="424"/>
        <v>REM</v>
      </c>
    </row>
    <row r="832" spans="4:53" hidden="1" x14ac:dyDescent="0.3">
      <c r="D832" s="143" t="str">
        <f t="shared" si="425"/>
        <v/>
      </c>
      <c r="E832" s="143" t="str">
        <f t="shared" si="425"/>
        <v/>
      </c>
      <c r="AV832" s="115" t="str">
        <f>CONCATENATE(LEFT(AW832, 3),AX832)</f>
        <v>RENCLATTERBRIDGE CANCER CENTRE LIVERPOOL - REN21</v>
      </c>
      <c r="AW832" s="116" t="s">
        <v>332</v>
      </c>
      <c r="AX832" s="116" t="s">
        <v>10308</v>
      </c>
      <c r="AY832" s="116" t="s">
        <v>332</v>
      </c>
      <c r="AZ832" s="116" t="s">
        <v>9166</v>
      </c>
      <c r="BA832" s="116" t="str">
        <f t="shared" si="424"/>
        <v>REN</v>
      </c>
    </row>
    <row r="833" spans="4:53" hidden="1" x14ac:dyDescent="0.3">
      <c r="E833" s="36"/>
      <c r="AV833" s="115" t="str">
        <f>CONCATENATE(LEFT(AW833, 3),AX833)</f>
        <v>RENHAEMATO-ONCOLOGY - REN22</v>
      </c>
      <c r="AW833" s="116" t="s">
        <v>10882</v>
      </c>
      <c r="AX833" s="116" t="s">
        <v>10884</v>
      </c>
      <c r="AY833" s="116" t="s">
        <v>10882</v>
      </c>
      <c r="AZ833" s="116" t="s">
        <v>10883</v>
      </c>
      <c r="BA833" s="116" t="str">
        <f t="shared" si="424"/>
        <v>REN</v>
      </c>
    </row>
    <row r="834" spans="4:53" hidden="1" x14ac:dyDescent="0.3">
      <c r="D834" s="36">
        <f>SUM(D632:D832)</f>
        <v>0</v>
      </c>
      <c r="E834" s="36">
        <f>SUM(E632:E832)</f>
        <v>0</v>
      </c>
      <c r="AV834" s="115" t="str">
        <f t="shared" si="423"/>
        <v>RENTHE CLATTERBRIDGE CANCER CENTRE - REN20</v>
      </c>
      <c r="AW834" s="116" t="s">
        <v>331</v>
      </c>
      <c r="AX834" s="116" t="s">
        <v>10309</v>
      </c>
      <c r="AY834" s="116" t="s">
        <v>331</v>
      </c>
      <c r="AZ834" s="116" t="s">
        <v>9167</v>
      </c>
      <c r="BA834" s="116" t="str">
        <f t="shared" si="424"/>
        <v>REN</v>
      </c>
    </row>
    <row r="835" spans="4:53" hidden="1" x14ac:dyDescent="0.3">
      <c r="AV835" s="115" t="str">
        <f t="shared" si="423"/>
        <v>REPAINTREE CENTRE FOR WOMENS HEALTH</v>
      </c>
      <c r="AW835" s="116" t="s">
        <v>8712</v>
      </c>
      <c r="AX835" s="116" t="s">
        <v>8713</v>
      </c>
      <c r="AY835" s="116" t="s">
        <v>8712</v>
      </c>
      <c r="AZ835" s="116" t="s">
        <v>8713</v>
      </c>
      <c r="BA835" s="116" t="str">
        <f t="shared" si="424"/>
        <v>REP</v>
      </c>
    </row>
    <row r="836" spans="4:53" hidden="1" x14ac:dyDescent="0.3">
      <c r="AV836" s="115" t="str">
        <f t="shared" si="423"/>
        <v>REPLIVERPOOL WOMENS HOSPITAL - REP01</v>
      </c>
      <c r="AW836" s="116" t="s">
        <v>39</v>
      </c>
      <c r="AX836" s="116" t="s">
        <v>10310</v>
      </c>
      <c r="AY836" s="116" t="s">
        <v>39</v>
      </c>
      <c r="AZ836" s="116" t="s">
        <v>9168</v>
      </c>
      <c r="BA836" s="116" t="str">
        <f t="shared" si="424"/>
        <v>REP</v>
      </c>
    </row>
    <row r="837" spans="4:53" hidden="1" x14ac:dyDescent="0.3">
      <c r="AV837" s="115" t="str">
        <f t="shared" si="423"/>
        <v>RETTHE WALTON CENTRE FOR NEUROLOGY AND NEUROSURGERY NHS TRUST - RET20</v>
      </c>
      <c r="AW837" s="116" t="s">
        <v>40</v>
      </c>
      <c r="AX837" s="116" t="s">
        <v>10311</v>
      </c>
      <c r="AY837" s="116" t="s">
        <v>40</v>
      </c>
      <c r="AZ837" s="116" t="s">
        <v>9169</v>
      </c>
      <c r="BA837" s="116" t="str">
        <f t="shared" si="424"/>
        <v>RET</v>
      </c>
    </row>
    <row r="838" spans="4:53" hidden="1" x14ac:dyDescent="0.3">
      <c r="AV838" s="115" t="str">
        <f t="shared" si="423"/>
        <v>RF4HAROLD WOOD HOSPITAL - RF4HA</v>
      </c>
      <c r="AW838" s="116" t="s">
        <v>1044</v>
      </c>
      <c r="AX838" s="116" t="s">
        <v>10312</v>
      </c>
      <c r="AY838" s="116" t="s">
        <v>1044</v>
      </c>
      <c r="AZ838" s="116" t="s">
        <v>9170</v>
      </c>
      <c r="BA838" s="116" t="str">
        <f t="shared" si="424"/>
        <v>RF4</v>
      </c>
    </row>
    <row r="839" spans="4:53" hidden="1" x14ac:dyDescent="0.3">
      <c r="AV839" s="115" t="str">
        <f t="shared" si="423"/>
        <v>RF4KING GEORGE HOSPITAL - RF4DG</v>
      </c>
      <c r="AW839" s="116" t="s">
        <v>1045</v>
      </c>
      <c r="AX839" s="116" t="s">
        <v>10313</v>
      </c>
      <c r="AY839" s="116" t="s">
        <v>1045</v>
      </c>
      <c r="AZ839" s="116" t="s">
        <v>9171</v>
      </c>
      <c r="BA839" s="116" t="str">
        <f t="shared" si="424"/>
        <v>RF4</v>
      </c>
    </row>
    <row r="840" spans="4:53" hidden="1" x14ac:dyDescent="0.3">
      <c r="AV840" s="115" t="str">
        <f t="shared" si="423"/>
        <v>RF4OLDCHURCH HOSPITAL - RF4OC</v>
      </c>
      <c r="AW840" s="116" t="s">
        <v>1046</v>
      </c>
      <c r="AX840" s="116" t="s">
        <v>10314</v>
      </c>
      <c r="AY840" s="116" t="s">
        <v>1046</v>
      </c>
      <c r="AZ840" s="116" t="s">
        <v>9172</v>
      </c>
      <c r="BA840" s="116" t="str">
        <f t="shared" si="424"/>
        <v>RF4</v>
      </c>
    </row>
    <row r="841" spans="4:53" hidden="1" x14ac:dyDescent="0.3">
      <c r="AV841" s="115" t="str">
        <f t="shared" si="423"/>
        <v>RF4QUEEN'S HOSPITAL - RF4QH</v>
      </c>
      <c r="AW841" s="116" t="s">
        <v>1047</v>
      </c>
      <c r="AX841" s="116" t="s">
        <v>10315</v>
      </c>
      <c r="AY841" s="116" t="s">
        <v>1047</v>
      </c>
      <c r="AZ841" s="116" t="s">
        <v>9173</v>
      </c>
      <c r="BA841" s="116" t="str">
        <f t="shared" si="424"/>
        <v>RF4</v>
      </c>
    </row>
    <row r="842" spans="4:53" hidden="1" x14ac:dyDescent="0.3">
      <c r="AV842" s="115" t="str">
        <f t="shared" si="423"/>
        <v>RFFBARNSLEY HOSPITAL NHS FOUNDATION TRUST HQ - RFFAA</v>
      </c>
      <c r="AW842" s="116" t="s">
        <v>1048</v>
      </c>
      <c r="AX842" s="116" t="s">
        <v>10316</v>
      </c>
      <c r="AY842" s="116" t="s">
        <v>1048</v>
      </c>
      <c r="AZ842" s="116" t="s">
        <v>9174</v>
      </c>
      <c r="BA842" s="116" t="str">
        <f t="shared" si="424"/>
        <v>RFF</v>
      </c>
    </row>
    <row r="843" spans="4:53" hidden="1" x14ac:dyDescent="0.3">
      <c r="AV843" s="115" t="str">
        <f t="shared" si="423"/>
        <v>RFRBARNSLEY HOSPITALS - RFRAA</v>
      </c>
      <c r="AW843" s="116" t="s">
        <v>1049</v>
      </c>
      <c r="AX843" s="116" t="s">
        <v>10317</v>
      </c>
      <c r="AY843" s="116" t="s">
        <v>1049</v>
      </c>
      <c r="AZ843" s="116" t="s">
        <v>9175</v>
      </c>
      <c r="BA843" s="116" t="str">
        <f t="shared" si="424"/>
        <v>RFR</v>
      </c>
    </row>
    <row r="844" spans="4:53" hidden="1" x14ac:dyDescent="0.3">
      <c r="AV844" s="115" t="str">
        <f t="shared" si="423"/>
        <v>RFRDONCASTER &amp; BASSETLAW HOSPITALS</v>
      </c>
      <c r="AW844" s="115" t="s">
        <v>8714</v>
      </c>
      <c r="AX844" s="116" t="s">
        <v>8715</v>
      </c>
      <c r="AY844" s="115" t="s">
        <v>8714</v>
      </c>
      <c r="AZ844" s="115" t="s">
        <v>8715</v>
      </c>
      <c r="BA844" s="116" t="str">
        <f t="shared" si="424"/>
        <v>RFR</v>
      </c>
    </row>
    <row r="845" spans="4:53" hidden="1" x14ac:dyDescent="0.3">
      <c r="AV845" s="115" t="str">
        <f t="shared" si="423"/>
        <v>RFRROTHERHAM DISTRICT GENERAL HOSPITAL - RFRPA</v>
      </c>
      <c r="AW845" s="115" t="s">
        <v>1050</v>
      </c>
      <c r="AX845" s="116" t="s">
        <v>10318</v>
      </c>
      <c r="AY845" s="115" t="s">
        <v>1050</v>
      </c>
      <c r="AZ845" s="115" t="s">
        <v>9176</v>
      </c>
      <c r="BA845" s="116" t="str">
        <f t="shared" si="424"/>
        <v>RFR</v>
      </c>
    </row>
    <row r="846" spans="4:53" hidden="1" x14ac:dyDescent="0.3">
      <c r="AV846" s="115" t="str">
        <f t="shared" si="423"/>
        <v>RFSBUXTON HOSPITAL - RFSAC</v>
      </c>
      <c r="AW846" s="116" t="s">
        <v>589</v>
      </c>
      <c r="AX846" s="116" t="s">
        <v>10319</v>
      </c>
      <c r="AY846" s="116" t="s">
        <v>589</v>
      </c>
      <c r="AZ846" s="116" t="s">
        <v>7366</v>
      </c>
      <c r="BA846" s="116" t="str">
        <f t="shared" si="424"/>
        <v>RFS</v>
      </c>
    </row>
    <row r="847" spans="4:53" hidden="1" x14ac:dyDescent="0.3">
      <c r="AV847" s="115" t="str">
        <f t="shared" si="423"/>
        <v>RFSCHESTERFIELD ROYAL HOSPITAL - RFSDA</v>
      </c>
      <c r="AW847" s="116" t="s">
        <v>590</v>
      </c>
      <c r="AX847" s="116" t="s">
        <v>10320</v>
      </c>
      <c r="AY847" s="116" t="s">
        <v>590</v>
      </c>
      <c r="AZ847" s="116" t="s">
        <v>9177</v>
      </c>
      <c r="BA847" s="116" t="str">
        <f t="shared" si="424"/>
        <v>RFS</v>
      </c>
    </row>
    <row r="848" spans="4:53" hidden="1" x14ac:dyDescent="0.3">
      <c r="AV848" s="115" t="str">
        <f t="shared" si="423"/>
        <v>RFSFOLJAMBE ROAD - RFSDL</v>
      </c>
      <c r="AW848" s="116" t="s">
        <v>591</v>
      </c>
      <c r="AX848" s="116" t="s">
        <v>10321</v>
      </c>
      <c r="AY848" s="116" t="s">
        <v>591</v>
      </c>
      <c r="AZ848" s="116" t="s">
        <v>9178</v>
      </c>
      <c r="BA848" s="116" t="str">
        <f t="shared" si="424"/>
        <v>RFS</v>
      </c>
    </row>
    <row r="849" spans="48:53" hidden="1" x14ac:dyDescent="0.3">
      <c r="AV849" s="115" t="str">
        <f t="shared" si="423"/>
        <v>RFSSCARSDALE HOSPITAL - RFSAD</v>
      </c>
      <c r="AW849" s="116" t="s">
        <v>592</v>
      </c>
      <c r="AX849" s="116" t="s">
        <v>10322</v>
      </c>
      <c r="AY849" s="116" t="s">
        <v>592</v>
      </c>
      <c r="AZ849" s="116" t="s">
        <v>9179</v>
      </c>
      <c r="BA849" s="116" t="str">
        <f t="shared" si="424"/>
        <v>RFS</v>
      </c>
    </row>
    <row r="850" spans="48:53" hidden="1" x14ac:dyDescent="0.3">
      <c r="AV850" s="115" t="str">
        <f t="shared" si="423"/>
        <v>RFSWHITWORTH HOSPITAL - RFSAB</v>
      </c>
      <c r="AW850" s="116" t="s">
        <v>593</v>
      </c>
      <c r="AX850" s="116" t="s">
        <v>10323</v>
      </c>
      <c r="AY850" s="116" t="s">
        <v>593</v>
      </c>
      <c r="AZ850" s="116" t="s">
        <v>7346</v>
      </c>
      <c r="BA850" s="116" t="str">
        <f t="shared" si="424"/>
        <v>RFS</v>
      </c>
    </row>
    <row r="851" spans="48:53" hidden="1" x14ac:dyDescent="0.3">
      <c r="AV851" s="115" t="str">
        <f t="shared" si="423"/>
        <v>RGDACOMB GARTH</v>
      </c>
      <c r="AW851" s="116" t="s">
        <v>3127</v>
      </c>
      <c r="AX851" s="116" t="s">
        <v>3128</v>
      </c>
      <c r="AY851" s="116" t="s">
        <v>3127</v>
      </c>
      <c r="AZ851" s="116" t="s">
        <v>3128</v>
      </c>
      <c r="BA851" s="116" t="str">
        <f t="shared" si="424"/>
        <v>RGD</v>
      </c>
    </row>
    <row r="852" spans="48:53" hidden="1" x14ac:dyDescent="0.3">
      <c r="AV852" s="115" t="str">
        <f t="shared" si="423"/>
        <v>RGDALPHA HOSPITAL BURY</v>
      </c>
      <c r="AW852" s="116" t="s">
        <v>3097</v>
      </c>
      <c r="AX852" s="116" t="s">
        <v>3098</v>
      </c>
      <c r="AY852" s="116" t="s">
        <v>3097</v>
      </c>
      <c r="AZ852" s="116" t="s">
        <v>3098</v>
      </c>
      <c r="BA852" s="116" t="str">
        <f t="shared" si="424"/>
        <v>RGD</v>
      </c>
    </row>
    <row r="853" spans="48:53" hidden="1" x14ac:dyDescent="0.3">
      <c r="AV853" s="115" t="str">
        <f t="shared" si="423"/>
        <v>RGDARMLEY GRANGE</v>
      </c>
      <c r="AW853" s="116" t="s">
        <v>3095</v>
      </c>
      <c r="AX853" s="116" t="s">
        <v>3096</v>
      </c>
      <c r="AY853" s="116" t="s">
        <v>3095</v>
      </c>
      <c r="AZ853" s="116" t="s">
        <v>3096</v>
      </c>
      <c r="BA853" s="116" t="str">
        <f t="shared" si="424"/>
        <v>RGD</v>
      </c>
    </row>
    <row r="854" spans="48:53" hidden="1" x14ac:dyDescent="0.3">
      <c r="AV854" s="115" t="str">
        <f t="shared" si="423"/>
        <v>RGDASKET CROFT</v>
      </c>
      <c r="AW854" s="116" t="s">
        <v>3072</v>
      </c>
      <c r="AX854" s="116" t="s">
        <v>3073</v>
      </c>
      <c r="AY854" s="116" t="s">
        <v>3072</v>
      </c>
      <c r="AZ854" s="116" t="s">
        <v>3073</v>
      </c>
      <c r="BA854" s="116" t="str">
        <f t="shared" si="424"/>
        <v>RGD</v>
      </c>
    </row>
    <row r="855" spans="48:53" hidden="1" x14ac:dyDescent="0.3">
      <c r="AV855" s="115" t="str">
        <f t="shared" si="423"/>
        <v>RGDASKET HOUSE</v>
      </c>
      <c r="AW855" s="116" t="s">
        <v>8996</v>
      </c>
      <c r="AX855" s="116" t="s">
        <v>9182</v>
      </c>
      <c r="AY855" s="116" t="s">
        <v>8996</v>
      </c>
      <c r="AZ855" s="116" t="s">
        <v>9182</v>
      </c>
      <c r="BA855" s="116" t="str">
        <f t="shared" si="424"/>
        <v>RGD</v>
      </c>
    </row>
    <row r="856" spans="48:53" hidden="1" x14ac:dyDescent="0.3">
      <c r="AV856" s="115" t="str">
        <f t="shared" si="423"/>
        <v>RGDBECKLIN CENTRE</v>
      </c>
      <c r="AW856" s="116" t="s">
        <v>8997</v>
      </c>
      <c r="AX856" s="116" t="s">
        <v>9183</v>
      </c>
      <c r="AY856" s="116" t="s">
        <v>8997</v>
      </c>
      <c r="AZ856" s="116" t="s">
        <v>9183</v>
      </c>
      <c r="BA856" s="116" t="str">
        <f t="shared" si="424"/>
        <v>RGD</v>
      </c>
    </row>
    <row r="857" spans="48:53" hidden="1" x14ac:dyDescent="0.3">
      <c r="AV857" s="115" t="str">
        <f t="shared" si="423"/>
        <v>RGDBOOTHAM PARK HOSPITAL</v>
      </c>
      <c r="AW857" s="116" t="s">
        <v>3131</v>
      </c>
      <c r="AX857" s="116" t="s">
        <v>3132</v>
      </c>
      <c r="AY857" s="116" t="s">
        <v>3131</v>
      </c>
      <c r="AZ857" s="116" t="s">
        <v>3132</v>
      </c>
      <c r="BA857" s="116" t="str">
        <f t="shared" si="424"/>
        <v>RGD</v>
      </c>
    </row>
    <row r="858" spans="48:53" hidden="1" x14ac:dyDescent="0.3">
      <c r="AV858" s="115" t="str">
        <f t="shared" si="423"/>
        <v>RGDCATTERICK GARRISON</v>
      </c>
      <c r="AW858" s="116" t="s">
        <v>3163</v>
      </c>
      <c r="AX858" s="116" t="s">
        <v>3164</v>
      </c>
      <c r="AY858" s="116" t="s">
        <v>3163</v>
      </c>
      <c r="AZ858" s="116" t="s">
        <v>3164</v>
      </c>
      <c r="BA858" s="116" t="str">
        <f t="shared" si="424"/>
        <v>RGD</v>
      </c>
    </row>
    <row r="859" spans="48:53" hidden="1" x14ac:dyDescent="0.3">
      <c r="AV859" s="115" t="str">
        <f t="shared" si="423"/>
        <v>RGDCHAPEL ALLERTON HOSPITAL</v>
      </c>
      <c r="AW859" s="116" t="s">
        <v>3077</v>
      </c>
      <c r="AX859" s="116" t="s">
        <v>3078</v>
      </c>
      <c r="AY859" s="116" t="s">
        <v>3077</v>
      </c>
      <c r="AZ859" s="116" t="s">
        <v>3078</v>
      </c>
      <c r="BA859" s="116" t="str">
        <f t="shared" si="424"/>
        <v>RGD</v>
      </c>
    </row>
    <row r="860" spans="48:53" hidden="1" x14ac:dyDescent="0.3">
      <c r="AV860" s="115" t="str">
        <f t="shared" si="423"/>
        <v>RGDCHILD AND FAMILY PSYCHIATRIC UNIT</v>
      </c>
      <c r="AW860" s="116" t="s">
        <v>3083</v>
      </c>
      <c r="AX860" s="116" t="s">
        <v>3084</v>
      </c>
      <c r="AY860" s="116" t="s">
        <v>3083</v>
      </c>
      <c r="AZ860" s="116" t="s">
        <v>3084</v>
      </c>
      <c r="BA860" s="116" t="str">
        <f t="shared" si="424"/>
        <v>RGD</v>
      </c>
    </row>
    <row r="861" spans="48:53" hidden="1" x14ac:dyDescent="0.3">
      <c r="AV861" s="115" t="str">
        <f t="shared" si="423"/>
        <v>RGDCLIFTON HOUSE</v>
      </c>
      <c r="AW861" s="116" t="s">
        <v>9002</v>
      </c>
      <c r="AX861" s="116" t="s">
        <v>9184</v>
      </c>
      <c r="AY861" s="116" t="s">
        <v>9002</v>
      </c>
      <c r="AZ861" s="116" t="s">
        <v>9184</v>
      </c>
      <c r="BA861" s="116" t="str">
        <f t="shared" si="424"/>
        <v>RGD</v>
      </c>
    </row>
    <row r="862" spans="48:53" hidden="1" x14ac:dyDescent="0.3">
      <c r="AV862" s="115" t="str">
        <f t="shared" si="423"/>
        <v>RGDCROOKED ACRES</v>
      </c>
      <c r="AW862" s="116" t="s">
        <v>3079</v>
      </c>
      <c r="AX862" s="116" t="s">
        <v>3080</v>
      </c>
      <c r="AY862" s="116" t="s">
        <v>3079</v>
      </c>
      <c r="AZ862" s="116" t="s">
        <v>3080</v>
      </c>
      <c r="BA862" s="116" t="str">
        <f t="shared" si="424"/>
        <v>RGD</v>
      </c>
    </row>
    <row r="863" spans="48:53" hidden="1" x14ac:dyDescent="0.3">
      <c r="AV863" s="115" t="str">
        <f t="shared" si="423"/>
        <v>RGDCYGNET HOSPITAL BECKTON</v>
      </c>
      <c r="AW863" s="116" t="s">
        <v>3137</v>
      </c>
      <c r="AX863" s="116" t="s">
        <v>3138</v>
      </c>
      <c r="AY863" s="116" t="s">
        <v>3137</v>
      </c>
      <c r="AZ863" s="116" t="s">
        <v>3138</v>
      </c>
      <c r="BA863" s="116" t="str">
        <f t="shared" si="424"/>
        <v>RGD</v>
      </c>
    </row>
    <row r="864" spans="48:53" hidden="1" x14ac:dyDescent="0.3">
      <c r="AV864" s="115" t="str">
        <f t="shared" si="423"/>
        <v>RGDCYGNET HOSPITAL BIERLEY</v>
      </c>
      <c r="AW864" s="116" t="s">
        <v>3101</v>
      </c>
      <c r="AX864" s="116" t="s">
        <v>3102</v>
      </c>
      <c r="AY864" s="116" t="s">
        <v>3101</v>
      </c>
      <c r="AZ864" s="116" t="s">
        <v>3102</v>
      </c>
      <c r="BA864" s="116" t="str">
        <f t="shared" si="424"/>
        <v>RGD</v>
      </c>
    </row>
    <row r="865" spans="48:53" hidden="1" x14ac:dyDescent="0.3">
      <c r="AV865" s="115" t="str">
        <f t="shared" si="423"/>
        <v>RGDCYGNET HOSPITAL WYKE</v>
      </c>
      <c r="AW865" s="116" t="s">
        <v>3099</v>
      </c>
      <c r="AX865" s="116" t="s">
        <v>3100</v>
      </c>
      <c r="AY865" s="116" t="s">
        <v>3099</v>
      </c>
      <c r="AZ865" s="116" t="s">
        <v>3100</v>
      </c>
      <c r="BA865" s="116" t="str">
        <f t="shared" si="424"/>
        <v>RGD</v>
      </c>
    </row>
    <row r="866" spans="48:53" hidden="1" x14ac:dyDescent="0.3">
      <c r="AV866" s="115" t="str">
        <f t="shared" si="423"/>
        <v>RGDFARSLEY</v>
      </c>
      <c r="AW866" s="116" t="s">
        <v>3115</v>
      </c>
      <c r="AX866" s="116" t="s">
        <v>3116</v>
      </c>
      <c r="AY866" s="116" t="s">
        <v>3115</v>
      </c>
      <c r="AZ866" s="116" t="s">
        <v>3116</v>
      </c>
      <c r="BA866" s="116" t="str">
        <f t="shared" si="424"/>
        <v>RGD</v>
      </c>
    </row>
    <row r="867" spans="48:53" hidden="1" x14ac:dyDescent="0.3">
      <c r="AV867" s="115" t="str">
        <f t="shared" si="423"/>
        <v>RGDFIELD VIEW</v>
      </c>
      <c r="AW867" s="116" t="s">
        <v>3133</v>
      </c>
      <c r="AX867" s="116" t="s">
        <v>3134</v>
      </c>
      <c r="AY867" s="116" t="s">
        <v>3133</v>
      </c>
      <c r="AZ867" s="116" t="s">
        <v>3134</v>
      </c>
      <c r="BA867" s="116" t="str">
        <f t="shared" si="424"/>
        <v>RGD</v>
      </c>
    </row>
    <row r="868" spans="48:53" hidden="1" x14ac:dyDescent="0.3">
      <c r="AV868" s="115" t="str">
        <f t="shared" si="423"/>
        <v>RGDJOSEPH'S WELL</v>
      </c>
      <c r="AW868" s="116" t="s">
        <v>3107</v>
      </c>
      <c r="AX868" s="116" t="s">
        <v>3108</v>
      </c>
      <c r="AY868" s="116" t="s">
        <v>3107</v>
      </c>
      <c r="AZ868" s="116" t="s">
        <v>3108</v>
      </c>
      <c r="BA868" s="116" t="str">
        <f t="shared" si="424"/>
        <v>RGD</v>
      </c>
    </row>
    <row r="869" spans="48:53" hidden="1" x14ac:dyDescent="0.3">
      <c r="AV869" s="115" t="str">
        <f t="shared" si="423"/>
        <v>RGDLABURNUM COTTAGE</v>
      </c>
      <c r="AW869" s="116" t="s">
        <v>3085</v>
      </c>
      <c r="AX869" s="116" t="s">
        <v>3086</v>
      </c>
      <c r="AY869" s="116" t="s">
        <v>3085</v>
      </c>
      <c r="AZ869" s="116" t="s">
        <v>3086</v>
      </c>
      <c r="BA869" s="116" t="str">
        <f t="shared" si="424"/>
        <v>RGD</v>
      </c>
    </row>
    <row r="870" spans="48:53" hidden="1" x14ac:dyDescent="0.3">
      <c r="AV870" s="115" t="str">
        <f t="shared" si="423"/>
        <v>RGDLEEDS GENERAL INFIRMARY</v>
      </c>
      <c r="AW870" s="116" t="s">
        <v>3065</v>
      </c>
      <c r="AX870" s="116" t="s">
        <v>3066</v>
      </c>
      <c r="AY870" s="116" t="s">
        <v>3065</v>
      </c>
      <c r="AZ870" s="116" t="s">
        <v>3066</v>
      </c>
      <c r="BA870" s="116" t="str">
        <f t="shared" si="424"/>
        <v>RGD</v>
      </c>
    </row>
    <row r="871" spans="48:53" hidden="1" x14ac:dyDescent="0.3">
      <c r="AV871" s="115" t="str">
        <f t="shared" si="423"/>
        <v>RGDLIME TREES</v>
      </c>
      <c r="AW871" s="116" t="s">
        <v>3135</v>
      </c>
      <c r="AX871" s="116" t="s">
        <v>3136</v>
      </c>
      <c r="AY871" s="116" t="s">
        <v>3135</v>
      </c>
      <c r="AZ871" s="116" t="s">
        <v>3136</v>
      </c>
      <c r="BA871" s="116" t="str">
        <f t="shared" si="424"/>
        <v>RGD</v>
      </c>
    </row>
    <row r="872" spans="48:53" ht="14.4" hidden="1" x14ac:dyDescent="0.3">
      <c r="AV872" s="115" t="str">
        <f t="shared" si="423"/>
        <v>RGDLYNFIELD MOUNT HOSPITAL</v>
      </c>
      <c r="AW872" s="116" t="s">
        <v>11072</v>
      </c>
      <c r="AX872" s="141" t="s">
        <v>7812</v>
      </c>
      <c r="AY872" s="116" t="s">
        <v>11072</v>
      </c>
      <c r="AZ872" s="141" t="s">
        <v>7812</v>
      </c>
      <c r="BA872" s="116" t="str">
        <f t="shared" si="424"/>
        <v>RGD</v>
      </c>
    </row>
    <row r="873" spans="48:53" hidden="1" x14ac:dyDescent="0.3">
      <c r="AV873" s="115" t="str">
        <f t="shared" ref="AV873:AV941" si="426">CONCATENATE(LEFT(AW873, 3),AX873)</f>
        <v>RGDMAWCROFT GRANGE</v>
      </c>
      <c r="AW873" s="116" t="s">
        <v>3105</v>
      </c>
      <c r="AX873" s="116" t="s">
        <v>3106</v>
      </c>
      <c r="AY873" s="116" t="s">
        <v>3105</v>
      </c>
      <c r="AZ873" s="116" t="s">
        <v>3106</v>
      </c>
      <c r="BA873" s="116" t="str">
        <f t="shared" ref="BA873:BA941" si="427">LEFT(AY873,3)</f>
        <v>RGD</v>
      </c>
    </row>
    <row r="874" spans="48:53" hidden="1" x14ac:dyDescent="0.3">
      <c r="AV874" s="115" t="str">
        <f t="shared" si="426"/>
        <v>RGDMEADOWFIELDS CUE</v>
      </c>
      <c r="AW874" s="116" t="s">
        <v>3147</v>
      </c>
      <c r="AX874" s="116" t="s">
        <v>3148</v>
      </c>
      <c r="AY874" s="116" t="s">
        <v>3147</v>
      </c>
      <c r="AZ874" s="116" t="s">
        <v>3148</v>
      </c>
      <c r="BA874" s="116" t="str">
        <f t="shared" si="427"/>
        <v>RGD</v>
      </c>
    </row>
    <row r="875" spans="48:53" hidden="1" x14ac:dyDescent="0.3">
      <c r="AV875" s="115" t="str">
        <f t="shared" si="426"/>
        <v>RGDMH IN-REACH (ASKHAM)</v>
      </c>
      <c r="AW875" s="116" t="s">
        <v>3139</v>
      </c>
      <c r="AX875" s="116" t="s">
        <v>3140</v>
      </c>
      <c r="AY875" s="116" t="s">
        <v>3139</v>
      </c>
      <c r="AZ875" s="116" t="s">
        <v>3140</v>
      </c>
      <c r="BA875" s="116" t="str">
        <f t="shared" si="427"/>
        <v>RGD</v>
      </c>
    </row>
    <row r="876" spans="48:53" hidden="1" x14ac:dyDescent="0.3">
      <c r="AV876" s="115" t="str">
        <f t="shared" si="426"/>
        <v>RGDMH IN-REACH (NORTHALLERTON)</v>
      </c>
      <c r="AW876" s="116" t="s">
        <v>3141</v>
      </c>
      <c r="AX876" s="116" t="s">
        <v>3142</v>
      </c>
      <c r="AY876" s="116" t="s">
        <v>3141</v>
      </c>
      <c r="AZ876" s="116" t="s">
        <v>3142</v>
      </c>
      <c r="BA876" s="116" t="str">
        <f t="shared" si="427"/>
        <v>RGD</v>
      </c>
    </row>
    <row r="877" spans="48:53" hidden="1" x14ac:dyDescent="0.3">
      <c r="AV877" s="115" t="str">
        <f t="shared" si="426"/>
        <v>RGDMILL LODGE COMMUNITY UNIT</v>
      </c>
      <c r="AW877" s="116" t="s">
        <v>3149</v>
      </c>
      <c r="AX877" s="116" t="s">
        <v>3150</v>
      </c>
      <c r="AY877" s="116" t="s">
        <v>3149</v>
      </c>
      <c r="AZ877" s="116" t="s">
        <v>3150</v>
      </c>
      <c r="BA877" s="116" t="str">
        <f t="shared" si="427"/>
        <v>RGD</v>
      </c>
    </row>
    <row r="878" spans="48:53" hidden="1" x14ac:dyDescent="0.3">
      <c r="AV878" s="115" t="str">
        <f t="shared" si="426"/>
        <v>RGDMILLSIDE CUE</v>
      </c>
      <c r="AW878" s="116" t="s">
        <v>3091</v>
      </c>
      <c r="AX878" s="116" t="s">
        <v>3092</v>
      </c>
      <c r="AY878" s="116" t="s">
        <v>3091</v>
      </c>
      <c r="AZ878" s="116" t="s">
        <v>3092</v>
      </c>
      <c r="BA878" s="116" t="str">
        <f t="shared" si="427"/>
        <v>RGD</v>
      </c>
    </row>
    <row r="879" spans="48:53" hidden="1" x14ac:dyDescent="0.3">
      <c r="AV879" s="115" t="str">
        <f t="shared" si="426"/>
        <v>RGDNEWSAM CENTRE</v>
      </c>
      <c r="AW879" s="116" t="s">
        <v>8998</v>
      </c>
      <c r="AX879" s="116" t="s">
        <v>9185</v>
      </c>
      <c r="AY879" s="116" t="s">
        <v>8998</v>
      </c>
      <c r="AZ879" s="116" t="s">
        <v>9185</v>
      </c>
      <c r="BA879" s="116" t="str">
        <f t="shared" si="427"/>
        <v>RGD</v>
      </c>
    </row>
    <row r="880" spans="48:53" hidden="1" x14ac:dyDescent="0.3">
      <c r="AV880" s="115" t="str">
        <f t="shared" si="426"/>
        <v>RGDNEWTON LODGE SECURE UNIT</v>
      </c>
      <c r="AW880" s="116" t="s">
        <v>3113</v>
      </c>
      <c r="AX880" s="116" t="s">
        <v>3114</v>
      </c>
      <c r="AY880" s="116" t="s">
        <v>3113</v>
      </c>
      <c r="AZ880" s="116" t="s">
        <v>3114</v>
      </c>
      <c r="BA880" s="116" t="str">
        <f t="shared" si="427"/>
        <v>RGD</v>
      </c>
    </row>
    <row r="881" spans="48:53" hidden="1" x14ac:dyDescent="0.3">
      <c r="AV881" s="115" t="str">
        <f t="shared" si="426"/>
        <v>RGDNSCAP</v>
      </c>
      <c r="AW881" s="116" t="s">
        <v>3125</v>
      </c>
      <c r="AX881" s="116" t="s">
        <v>3126</v>
      </c>
      <c r="AY881" s="116" t="s">
        <v>3125</v>
      </c>
      <c r="AZ881" s="116" t="s">
        <v>3126</v>
      </c>
      <c r="BA881" s="116" t="str">
        <f t="shared" si="427"/>
        <v>RGD</v>
      </c>
    </row>
    <row r="882" spans="48:53" hidden="1" x14ac:dyDescent="0.3">
      <c r="AV882" s="115" t="str">
        <f t="shared" si="426"/>
        <v>RGDOAK RISE</v>
      </c>
      <c r="AW882" s="116" t="s">
        <v>3129</v>
      </c>
      <c r="AX882" s="116" t="s">
        <v>3130</v>
      </c>
      <c r="AY882" s="116" t="s">
        <v>3129</v>
      </c>
      <c r="AZ882" s="116" t="s">
        <v>3130</v>
      </c>
      <c r="BA882" s="116" t="str">
        <f t="shared" si="427"/>
        <v>RGD</v>
      </c>
    </row>
    <row r="883" spans="48:53" hidden="1" x14ac:dyDescent="0.3">
      <c r="AV883" s="115" t="str">
        <f t="shared" si="426"/>
        <v>RGDPARKSIDE GREEN</v>
      </c>
      <c r="AW883" s="116" t="s">
        <v>3123</v>
      </c>
      <c r="AX883" s="116" t="s">
        <v>3124</v>
      </c>
      <c r="AY883" s="116" t="s">
        <v>3123</v>
      </c>
      <c r="AZ883" s="116" t="s">
        <v>3124</v>
      </c>
      <c r="BA883" s="116" t="str">
        <f t="shared" si="427"/>
        <v>RGD</v>
      </c>
    </row>
    <row r="884" spans="48:53" hidden="1" x14ac:dyDescent="0.3">
      <c r="AV884" s="115" t="str">
        <f t="shared" si="426"/>
        <v>RGDPARKSIDE LODGE</v>
      </c>
      <c r="AW884" s="116" t="s">
        <v>3121</v>
      </c>
      <c r="AX884" s="116" t="s">
        <v>3122</v>
      </c>
      <c r="AY884" s="116" t="s">
        <v>3121</v>
      </c>
      <c r="AZ884" s="116" t="s">
        <v>3122</v>
      </c>
      <c r="BA884" s="116" t="str">
        <f t="shared" si="427"/>
        <v>RGD</v>
      </c>
    </row>
    <row r="885" spans="48:53" hidden="1" x14ac:dyDescent="0.3">
      <c r="AV885" s="115" t="str">
        <f t="shared" si="426"/>
        <v>RGDPEPPERMILL COURT</v>
      </c>
      <c r="AW885" s="116" t="s">
        <v>9001</v>
      </c>
      <c r="AX885" s="116" t="s">
        <v>9186</v>
      </c>
      <c r="AY885" s="116" t="s">
        <v>9001</v>
      </c>
      <c r="AZ885" s="116" t="s">
        <v>9186</v>
      </c>
      <c r="BA885" s="116" t="str">
        <f t="shared" si="427"/>
        <v>RGD</v>
      </c>
    </row>
    <row r="886" spans="48:53" hidden="1" x14ac:dyDescent="0.3">
      <c r="AV886" s="115" t="str">
        <f t="shared" si="426"/>
        <v>RGDPERSONALITY DISORDERS UNIT</v>
      </c>
      <c r="AW886" s="116" t="s">
        <v>3103</v>
      </c>
      <c r="AX886" s="116" t="s">
        <v>3104</v>
      </c>
      <c r="AY886" s="116" t="s">
        <v>3103</v>
      </c>
      <c r="AZ886" s="116" t="s">
        <v>3104</v>
      </c>
      <c r="BA886" s="116" t="str">
        <f t="shared" si="427"/>
        <v>RGD</v>
      </c>
    </row>
    <row r="887" spans="48:53" hidden="1" x14ac:dyDescent="0.3">
      <c r="AV887" s="115" t="str">
        <f t="shared" si="426"/>
        <v>RGDPONTEFRACT GENERAL INFIRMARY</v>
      </c>
      <c r="AW887" s="116" t="s">
        <v>3070</v>
      </c>
      <c r="AX887" s="116" t="s">
        <v>3071</v>
      </c>
      <c r="AY887" s="116" t="s">
        <v>3070</v>
      </c>
      <c r="AZ887" s="116" t="s">
        <v>3071</v>
      </c>
      <c r="BA887" s="116" t="str">
        <f t="shared" si="427"/>
        <v>RGD</v>
      </c>
    </row>
    <row r="888" spans="48:53" hidden="1" x14ac:dyDescent="0.3">
      <c r="AV888" s="115" t="str">
        <f t="shared" si="426"/>
        <v>RGDRED ROOFS</v>
      </c>
      <c r="AW888" s="116" t="s">
        <v>3151</v>
      </c>
      <c r="AX888" s="116" t="s">
        <v>3152</v>
      </c>
      <c r="AY888" s="116" t="s">
        <v>3151</v>
      </c>
      <c r="AZ888" s="116" t="s">
        <v>3152</v>
      </c>
      <c r="BA888" s="116" t="str">
        <f t="shared" si="427"/>
        <v>RGD</v>
      </c>
    </row>
    <row r="889" spans="48:53" hidden="1" x14ac:dyDescent="0.3">
      <c r="AV889" s="115" t="str">
        <f t="shared" si="426"/>
        <v>RGDRIPON COMMUNITY HOSPITAL</v>
      </c>
      <c r="AW889" s="116" t="s">
        <v>3119</v>
      </c>
      <c r="AX889" s="116" t="s">
        <v>3120</v>
      </c>
      <c r="AY889" s="116" t="s">
        <v>3119</v>
      </c>
      <c r="AZ889" s="116" t="s">
        <v>3120</v>
      </c>
      <c r="BA889" s="116" t="str">
        <f t="shared" si="427"/>
        <v>RGD</v>
      </c>
    </row>
    <row r="890" spans="48:53" hidden="1" x14ac:dyDescent="0.3">
      <c r="AV890" s="115" t="str">
        <f t="shared" si="426"/>
        <v>RGDRUTSON HOSPITAL</v>
      </c>
      <c r="AW890" s="116" t="s">
        <v>3159</v>
      </c>
      <c r="AX890" s="116" t="s">
        <v>3160</v>
      </c>
      <c r="AY890" s="116" t="s">
        <v>3159</v>
      </c>
      <c r="AZ890" s="116" t="s">
        <v>3160</v>
      </c>
      <c r="BA890" s="116" t="str">
        <f t="shared" si="427"/>
        <v>RGD</v>
      </c>
    </row>
    <row r="891" spans="48:53" hidden="1" x14ac:dyDescent="0.3">
      <c r="AV891" s="115" t="str">
        <f t="shared" si="426"/>
        <v>RGDRYEDALE COUNSELLING</v>
      </c>
      <c r="AW891" s="116" t="s">
        <v>3143</v>
      </c>
      <c r="AX891" s="116" t="s">
        <v>3144</v>
      </c>
      <c r="AY891" s="116" t="s">
        <v>3143</v>
      </c>
      <c r="AZ891" s="116" t="s">
        <v>3144</v>
      </c>
      <c r="BA891" s="116" t="str">
        <f t="shared" si="427"/>
        <v>RGD</v>
      </c>
    </row>
    <row r="892" spans="48:53" hidden="1" x14ac:dyDescent="0.3">
      <c r="AV892" s="115" t="str">
        <f t="shared" si="426"/>
        <v>RGDSEACROFT HOSPTIAL WARD J</v>
      </c>
      <c r="AW892" s="116" t="s">
        <v>3111</v>
      </c>
      <c r="AX892" s="116" t="s">
        <v>3112</v>
      </c>
      <c r="AY892" s="116" t="s">
        <v>3111</v>
      </c>
      <c r="AZ892" s="116" t="s">
        <v>3112</v>
      </c>
      <c r="BA892" s="116" t="str">
        <f t="shared" si="427"/>
        <v>RGD</v>
      </c>
    </row>
    <row r="893" spans="48:53" hidden="1" x14ac:dyDescent="0.3">
      <c r="AV893" s="115" t="str">
        <f t="shared" si="426"/>
        <v>RGDSEACROFT ONE STOP SHOP</v>
      </c>
      <c r="AW893" s="116" t="s">
        <v>3117</v>
      </c>
      <c r="AX893" s="116" t="s">
        <v>3118</v>
      </c>
      <c r="AY893" s="116" t="s">
        <v>3117</v>
      </c>
      <c r="AZ893" s="116" t="s">
        <v>3118</v>
      </c>
      <c r="BA893" s="116" t="str">
        <f t="shared" si="427"/>
        <v>RGD</v>
      </c>
    </row>
    <row r="894" spans="48:53" hidden="1" x14ac:dyDescent="0.3">
      <c r="AV894" s="115" t="str">
        <f t="shared" si="426"/>
        <v>RGDSELBY WAR MEMORIAL HOSPITAL</v>
      </c>
      <c r="AW894" s="116" t="s">
        <v>3155</v>
      </c>
      <c r="AX894" s="116" t="s">
        <v>3156</v>
      </c>
      <c r="AY894" s="116" t="s">
        <v>3155</v>
      </c>
      <c r="AZ894" s="116" t="s">
        <v>3156</v>
      </c>
      <c r="BA894" s="116" t="str">
        <f t="shared" si="427"/>
        <v>RGD</v>
      </c>
    </row>
    <row r="895" spans="48:53" hidden="1" x14ac:dyDescent="0.3">
      <c r="AV895" s="115" t="str">
        <f t="shared" si="426"/>
        <v>RGDST GEORGE'S CRYPT</v>
      </c>
      <c r="AW895" s="116" t="s">
        <v>3093</v>
      </c>
      <c r="AX895" s="116" t="s">
        <v>3094</v>
      </c>
      <c r="AY895" s="116" t="s">
        <v>3093</v>
      </c>
      <c r="AZ895" s="116" t="s">
        <v>3094</v>
      </c>
      <c r="BA895" s="116" t="str">
        <f t="shared" si="427"/>
        <v>RGD</v>
      </c>
    </row>
    <row r="896" spans="48:53" hidden="1" x14ac:dyDescent="0.3">
      <c r="AV896" s="115" t="str">
        <f t="shared" si="426"/>
        <v>RGDST JAMES'S UNIVERSITY HOSPITAL</v>
      </c>
      <c r="AW896" s="116" t="s">
        <v>3074</v>
      </c>
      <c r="AX896" s="116" t="s">
        <v>3075</v>
      </c>
      <c r="AY896" s="116" t="s">
        <v>3074</v>
      </c>
      <c r="AZ896" s="116" t="s">
        <v>3075</v>
      </c>
      <c r="BA896" s="116" t="str">
        <f t="shared" si="427"/>
        <v>RGD</v>
      </c>
    </row>
    <row r="897" spans="48:53" hidden="1" x14ac:dyDescent="0.3">
      <c r="AV897" s="115" t="str">
        <f t="shared" si="426"/>
        <v>RGDST MARY'S HOSPITAL</v>
      </c>
      <c r="AW897" s="116" t="s">
        <v>3076</v>
      </c>
      <c r="AX897" s="116" t="s">
        <v>1244</v>
      </c>
      <c r="AY897" s="116" t="s">
        <v>3076</v>
      </c>
      <c r="AZ897" s="116" t="s">
        <v>1244</v>
      </c>
      <c r="BA897" s="116" t="str">
        <f t="shared" si="427"/>
        <v>RGD</v>
      </c>
    </row>
    <row r="898" spans="48:53" hidden="1" x14ac:dyDescent="0.3">
      <c r="AV898" s="115" t="str">
        <f t="shared" si="426"/>
        <v>RGDST. ANDREW'S COUNSELLING &amp; PSYCHOTHERAPY UNIT</v>
      </c>
      <c r="AW898" s="116" t="s">
        <v>3153</v>
      </c>
      <c r="AX898" s="116" t="s">
        <v>3154</v>
      </c>
      <c r="AY898" s="116" t="s">
        <v>3153</v>
      </c>
      <c r="AZ898" s="116" t="s">
        <v>3154</v>
      </c>
      <c r="BA898" s="116" t="str">
        <f t="shared" si="427"/>
        <v>RGD</v>
      </c>
    </row>
    <row r="899" spans="48:53" hidden="1" x14ac:dyDescent="0.3">
      <c r="AV899" s="115" t="str">
        <f t="shared" si="426"/>
        <v>RGDTEMPLARS CROFT</v>
      </c>
      <c r="AW899" s="116" t="s">
        <v>3109</v>
      </c>
      <c r="AX899" s="116" t="s">
        <v>3110</v>
      </c>
      <c r="AY899" s="116" t="s">
        <v>3109</v>
      </c>
      <c r="AZ899" s="116" t="s">
        <v>3110</v>
      </c>
      <c r="BA899" s="116" t="str">
        <f t="shared" si="427"/>
        <v>RGD</v>
      </c>
    </row>
    <row r="900" spans="48:53" hidden="1" x14ac:dyDescent="0.3">
      <c r="AV900" s="115" t="str">
        <f t="shared" si="426"/>
        <v>RGDTHE BEECHES</v>
      </c>
      <c r="AW900" s="116" t="s">
        <v>3087</v>
      </c>
      <c r="AX900" s="116" t="s">
        <v>3088</v>
      </c>
      <c r="AY900" s="116" t="s">
        <v>3087</v>
      </c>
      <c r="AZ900" s="116" t="s">
        <v>3088</v>
      </c>
      <c r="BA900" s="116" t="str">
        <f t="shared" si="427"/>
        <v>RGD</v>
      </c>
    </row>
    <row r="901" spans="48:53" hidden="1" x14ac:dyDescent="0.3">
      <c r="AV901" s="115" t="str">
        <f t="shared" si="426"/>
        <v>RGDTHE MOUNT</v>
      </c>
      <c r="AW901" s="116" t="s">
        <v>3067</v>
      </c>
      <c r="AX901" s="116" t="s">
        <v>2530</v>
      </c>
      <c r="AY901" s="116" t="s">
        <v>3067</v>
      </c>
      <c r="AZ901" s="116" t="s">
        <v>2530</v>
      </c>
      <c r="BA901" s="116" t="str">
        <f t="shared" si="427"/>
        <v>RGD</v>
      </c>
    </row>
    <row r="902" spans="48:53" hidden="1" x14ac:dyDescent="0.3">
      <c r="AV902" s="115" t="str">
        <f t="shared" si="426"/>
        <v>RGDTHE OVAL</v>
      </c>
      <c r="AW902" s="116" t="s">
        <v>3081</v>
      </c>
      <c r="AX902" s="116" t="s">
        <v>3082</v>
      </c>
      <c r="AY902" s="116" t="s">
        <v>3081</v>
      </c>
      <c r="AZ902" s="116" t="s">
        <v>3082</v>
      </c>
      <c r="BA902" s="116" t="str">
        <f t="shared" si="427"/>
        <v>RGD</v>
      </c>
    </row>
    <row r="903" spans="48:53" hidden="1" x14ac:dyDescent="0.3">
      <c r="AV903" s="115" t="str">
        <f t="shared" si="426"/>
        <v>RGDTOWNGATE HOUSE</v>
      </c>
      <c r="AW903" s="116" t="s">
        <v>8999</v>
      </c>
      <c r="AX903" s="116" t="s">
        <v>9187</v>
      </c>
      <c r="AY903" s="116" t="s">
        <v>8999</v>
      </c>
      <c r="AZ903" s="116" t="s">
        <v>9187</v>
      </c>
      <c r="BA903" s="116" t="str">
        <f t="shared" si="427"/>
        <v>RGD</v>
      </c>
    </row>
    <row r="904" spans="48:53" hidden="1" x14ac:dyDescent="0.3">
      <c r="AV904" s="115" t="str">
        <f t="shared" si="426"/>
        <v>RGDWHARFEDALE GENERAL HOSPITAL</v>
      </c>
      <c r="AW904" s="116" t="s">
        <v>3068</v>
      </c>
      <c r="AX904" s="116" t="s">
        <v>3069</v>
      </c>
      <c r="AY904" s="116" t="s">
        <v>3068</v>
      </c>
      <c r="AZ904" s="116" t="s">
        <v>3069</v>
      </c>
      <c r="BA904" s="116" t="str">
        <f t="shared" si="427"/>
        <v>RGD</v>
      </c>
    </row>
    <row r="905" spans="48:53" hidden="1" x14ac:dyDescent="0.3">
      <c r="AV905" s="115" t="str">
        <f t="shared" si="426"/>
        <v>RGDWHITBY HOSPITAL</v>
      </c>
      <c r="AW905" s="116" t="s">
        <v>3161</v>
      </c>
      <c r="AX905" s="116" t="s">
        <v>3162</v>
      </c>
      <c r="AY905" s="116" t="s">
        <v>3161</v>
      </c>
      <c r="AZ905" s="116" t="s">
        <v>3162</v>
      </c>
      <c r="BA905" s="116" t="str">
        <f t="shared" si="427"/>
        <v>RGD</v>
      </c>
    </row>
    <row r="906" spans="48:53" hidden="1" x14ac:dyDescent="0.3">
      <c r="AV906" s="115" t="str">
        <f t="shared" si="426"/>
        <v>RGDWHITE HORSE VIEW</v>
      </c>
      <c r="AW906" s="116" t="s">
        <v>3145</v>
      </c>
      <c r="AX906" s="116" t="s">
        <v>3146</v>
      </c>
      <c r="AY906" s="116" t="s">
        <v>3145</v>
      </c>
      <c r="AZ906" s="116" t="s">
        <v>3146</v>
      </c>
      <c r="BA906" s="116" t="str">
        <f t="shared" si="427"/>
        <v>RGD</v>
      </c>
    </row>
    <row r="907" spans="48:53" hidden="1" x14ac:dyDescent="0.3">
      <c r="AV907" s="115" t="str">
        <f t="shared" si="426"/>
        <v>RGDWORSLEY COURT</v>
      </c>
      <c r="AW907" s="116" t="s">
        <v>9000</v>
      </c>
      <c r="AX907" s="116" t="s">
        <v>9188</v>
      </c>
      <c r="AY907" s="116" t="s">
        <v>9000</v>
      </c>
      <c r="AZ907" s="116" t="s">
        <v>9188</v>
      </c>
      <c r="BA907" s="116" t="str">
        <f t="shared" si="427"/>
        <v>RGD</v>
      </c>
    </row>
    <row r="908" spans="48:53" hidden="1" x14ac:dyDescent="0.3">
      <c r="AV908" s="115" t="str">
        <f t="shared" si="426"/>
        <v>RGDYORK DISTRICT HOSPITAL</v>
      </c>
      <c r="AW908" s="116" t="s">
        <v>3157</v>
      </c>
      <c r="AX908" s="116" t="s">
        <v>3158</v>
      </c>
      <c r="AY908" s="116" t="s">
        <v>3157</v>
      </c>
      <c r="AZ908" s="116" t="s">
        <v>3158</v>
      </c>
      <c r="BA908" s="116" t="str">
        <f t="shared" si="427"/>
        <v>RGD</v>
      </c>
    </row>
    <row r="909" spans="48:53" hidden="1" x14ac:dyDescent="0.3">
      <c r="AV909" s="115" t="str">
        <f t="shared" si="426"/>
        <v>RGDYORK TOWERS</v>
      </c>
      <c r="AW909" s="116" t="s">
        <v>3089</v>
      </c>
      <c r="AX909" s="116" t="s">
        <v>3090</v>
      </c>
      <c r="AY909" s="116" t="s">
        <v>3089</v>
      </c>
      <c r="AZ909" s="116" t="s">
        <v>3090</v>
      </c>
      <c r="BA909" s="116" t="str">
        <f t="shared" si="427"/>
        <v>RGD</v>
      </c>
    </row>
    <row r="910" spans="48:53" hidden="1" x14ac:dyDescent="0.3">
      <c r="AV910" s="115" t="str">
        <f t="shared" si="426"/>
        <v>RGMPAPWORTH HOSPITAL - RGM21</v>
      </c>
      <c r="AW910" s="116" t="s">
        <v>848</v>
      </c>
      <c r="AX910" s="116" t="s">
        <v>10324</v>
      </c>
      <c r="AY910" s="116" t="s">
        <v>848</v>
      </c>
      <c r="AZ910" s="116" t="s">
        <v>9189</v>
      </c>
      <c r="BA910" s="116" t="str">
        <f t="shared" si="427"/>
        <v>RGM</v>
      </c>
    </row>
    <row r="911" spans="48:53" hidden="1" x14ac:dyDescent="0.3">
      <c r="AV911" s="115" t="str">
        <f t="shared" si="426"/>
        <v>RGNHINCHINGBROOKE HOSPITAL</v>
      </c>
      <c r="AW911" s="116" t="s">
        <v>10841</v>
      </c>
      <c r="AX911" s="116" t="s">
        <v>7641</v>
      </c>
      <c r="AY911" s="116" t="s">
        <v>10841</v>
      </c>
      <c r="AZ911" s="116" t="s">
        <v>7641</v>
      </c>
      <c r="BA911" s="116" t="str">
        <f t="shared" si="427"/>
        <v>RGN</v>
      </c>
    </row>
    <row r="912" spans="48:53" hidden="1" x14ac:dyDescent="0.3">
      <c r="AV912" s="115" t="str">
        <f t="shared" si="426"/>
        <v>RGNPETERBOROUGH CITY HOSPITAL - RGN80</v>
      </c>
      <c r="AW912" s="116" t="s">
        <v>850</v>
      </c>
      <c r="AX912" s="116" t="s">
        <v>10325</v>
      </c>
      <c r="AY912" s="116" t="s">
        <v>850</v>
      </c>
      <c r="AZ912" s="116" t="s">
        <v>9190</v>
      </c>
      <c r="BA912" s="116" t="str">
        <f t="shared" si="427"/>
        <v>RGN</v>
      </c>
    </row>
    <row r="913" spans="48:53" hidden="1" x14ac:dyDescent="0.3">
      <c r="AV913" s="115" t="str">
        <f t="shared" si="426"/>
        <v>RGNSTAMFORD AND RUTLAND HOSPITAL - RGN49</v>
      </c>
      <c r="AW913" s="116" t="s">
        <v>851</v>
      </c>
      <c r="AX913" s="116" t="s">
        <v>10326</v>
      </c>
      <c r="AY913" s="116" t="s">
        <v>851</v>
      </c>
      <c r="AZ913" s="116" t="s">
        <v>9191</v>
      </c>
      <c r="BA913" s="116" t="str">
        <f t="shared" si="427"/>
        <v>RGN</v>
      </c>
    </row>
    <row r="914" spans="48:53" hidden="1" x14ac:dyDescent="0.3">
      <c r="AV914" s="115" t="str">
        <f t="shared" si="426"/>
        <v>RGNTHE HUNTINGDON NHS TREATMENT CENTRE</v>
      </c>
      <c r="AW914" s="116" t="s">
        <v>10842</v>
      </c>
      <c r="AX914" s="116" t="s">
        <v>10843</v>
      </c>
      <c r="AY914" s="116" t="s">
        <v>10842</v>
      </c>
      <c r="AZ914" s="116" t="s">
        <v>10843</v>
      </c>
      <c r="BA914" s="116" t="str">
        <f t="shared" si="427"/>
        <v>RGN</v>
      </c>
    </row>
    <row r="915" spans="48:53" hidden="1" x14ac:dyDescent="0.3">
      <c r="AV915" s="115" t="str">
        <f t="shared" si="426"/>
        <v>RGPBECCLES AND DISTRICT HOSPITAL - RGP73</v>
      </c>
      <c r="AW915" s="116" t="s">
        <v>852</v>
      </c>
      <c r="AX915" s="116" t="s">
        <v>10327</v>
      </c>
      <c r="AY915" s="116" t="s">
        <v>852</v>
      </c>
      <c r="AZ915" s="116" t="s">
        <v>2166</v>
      </c>
      <c r="BA915" s="116" t="str">
        <f t="shared" si="427"/>
        <v>RGP</v>
      </c>
    </row>
    <row r="916" spans="48:53" hidden="1" x14ac:dyDescent="0.3">
      <c r="AV916" s="115" t="str">
        <f t="shared" si="426"/>
        <v>RGPJAMES PAGET UNIVERSITY HOSPITAL - RGP75</v>
      </c>
      <c r="AW916" s="116" t="s">
        <v>853</v>
      </c>
      <c r="AX916" s="116" t="s">
        <v>10328</v>
      </c>
      <c r="AY916" s="116" t="s">
        <v>853</v>
      </c>
      <c r="AZ916" s="116" t="s">
        <v>9192</v>
      </c>
      <c r="BA916" s="116" t="str">
        <f t="shared" si="427"/>
        <v>RGP</v>
      </c>
    </row>
    <row r="917" spans="48:53" hidden="1" x14ac:dyDescent="0.3">
      <c r="AV917" s="115" t="str">
        <f t="shared" si="426"/>
        <v>RGPLOWESTOFT HOSPITAL - RGP72</v>
      </c>
      <c r="AW917" s="116" t="s">
        <v>854</v>
      </c>
      <c r="AX917" s="116" t="s">
        <v>10329</v>
      </c>
      <c r="AY917" s="116" t="s">
        <v>854</v>
      </c>
      <c r="AZ917" s="116" t="s">
        <v>9193</v>
      </c>
      <c r="BA917" s="116" t="str">
        <f t="shared" si="427"/>
        <v>RGP</v>
      </c>
    </row>
    <row r="918" spans="48:53" hidden="1" x14ac:dyDescent="0.3">
      <c r="AV918" s="115" t="str">
        <f t="shared" si="426"/>
        <v>RGPNORTHGATE HOSPITAL - RGP77</v>
      </c>
      <c r="AW918" s="116" t="s">
        <v>855</v>
      </c>
      <c r="AX918" s="116" t="s">
        <v>10330</v>
      </c>
      <c r="AY918" s="116" t="s">
        <v>855</v>
      </c>
      <c r="AZ918" s="116" t="s">
        <v>2136</v>
      </c>
      <c r="BA918" s="116" t="str">
        <f t="shared" si="427"/>
        <v>RGP</v>
      </c>
    </row>
    <row r="919" spans="48:53" hidden="1" x14ac:dyDescent="0.3">
      <c r="AV919" s="115" t="str">
        <f t="shared" si="426"/>
        <v>RGPPATRICK STEAD HOSPITAL - RGP82</v>
      </c>
      <c r="AW919" s="116" t="s">
        <v>856</v>
      </c>
      <c r="AX919" s="116" t="s">
        <v>10331</v>
      </c>
      <c r="AY919" s="116" t="s">
        <v>856</v>
      </c>
      <c r="AZ919" s="116" t="s">
        <v>2164</v>
      </c>
      <c r="BA919" s="116" t="str">
        <f t="shared" si="427"/>
        <v>RGP</v>
      </c>
    </row>
    <row r="920" spans="48:53" hidden="1" x14ac:dyDescent="0.3">
      <c r="AV920" s="115" t="str">
        <f t="shared" si="426"/>
        <v>RGPSOUTHWOLD HOSPITAL - RGP83</v>
      </c>
      <c r="AW920" s="116" t="s">
        <v>857</v>
      </c>
      <c r="AX920" s="116" t="s">
        <v>10332</v>
      </c>
      <c r="AY920" s="116" t="s">
        <v>857</v>
      </c>
      <c r="AZ920" s="116" t="s">
        <v>2168</v>
      </c>
      <c r="BA920" s="116" t="str">
        <f t="shared" si="427"/>
        <v>RGP</v>
      </c>
    </row>
    <row r="921" spans="48:53" hidden="1" x14ac:dyDescent="0.3">
      <c r="AV921" s="115" t="str">
        <f t="shared" si="426"/>
        <v>RGQALDEBURGH HOSPITAL</v>
      </c>
      <c r="AW921" s="116" t="s">
        <v>10996</v>
      </c>
      <c r="AX921" s="116" t="s">
        <v>10997</v>
      </c>
      <c r="AY921" s="116" t="s">
        <v>10996</v>
      </c>
      <c r="AZ921" s="116" t="s">
        <v>10997</v>
      </c>
      <c r="BA921" s="116" t="str">
        <f t="shared" si="427"/>
        <v>RGQ</v>
      </c>
    </row>
    <row r="922" spans="48:53" hidden="1" x14ac:dyDescent="0.3">
      <c r="AV922" s="115" t="str">
        <f t="shared" si="426"/>
        <v>RGQBLUEBIRD LODGE</v>
      </c>
      <c r="AW922" s="116" t="s">
        <v>10998</v>
      </c>
      <c r="AX922" s="116" t="s">
        <v>10999</v>
      </c>
      <c r="AY922" s="116" t="s">
        <v>10998</v>
      </c>
      <c r="AZ922" s="116" t="s">
        <v>10999</v>
      </c>
      <c r="BA922" s="116" t="str">
        <f t="shared" si="427"/>
        <v>RGQ</v>
      </c>
    </row>
    <row r="923" spans="48:53" hidden="1" x14ac:dyDescent="0.3">
      <c r="AV923" s="115" t="str">
        <f t="shared" si="426"/>
        <v>RGQFELIXSTOWE HOSPITAL</v>
      </c>
      <c r="AW923" s="116" t="s">
        <v>11000</v>
      </c>
      <c r="AX923" s="116" t="s">
        <v>11001</v>
      </c>
      <c r="AY923" s="116" t="s">
        <v>11000</v>
      </c>
      <c r="AZ923" s="116" t="s">
        <v>11001</v>
      </c>
      <c r="BA923" s="116" t="str">
        <f t="shared" si="427"/>
        <v>RGQ</v>
      </c>
    </row>
    <row r="924" spans="48:53" hidden="1" x14ac:dyDescent="0.3">
      <c r="AV924" s="115" t="str">
        <f t="shared" si="426"/>
        <v>RGQTHE IPSWICH HOSPITAL NHS TRUST - RGQ02</v>
      </c>
      <c r="AW924" s="116" t="s">
        <v>858</v>
      </c>
      <c r="AX924" s="116" t="s">
        <v>10333</v>
      </c>
      <c r="AY924" s="116" t="s">
        <v>858</v>
      </c>
      <c r="AZ924" s="116" t="s">
        <v>9194</v>
      </c>
      <c r="BA924" s="116" t="str">
        <f t="shared" si="427"/>
        <v>RGQ</v>
      </c>
    </row>
    <row r="925" spans="48:53" hidden="1" x14ac:dyDescent="0.3">
      <c r="AV925" s="115" t="str">
        <f t="shared" si="426"/>
        <v>RGRGROVE LANE SURGERY - RGR62</v>
      </c>
      <c r="AW925" s="116" t="s">
        <v>859</v>
      </c>
      <c r="AX925" s="116" t="s">
        <v>10334</v>
      </c>
      <c r="AY925" s="116" t="s">
        <v>859</v>
      </c>
      <c r="AZ925" s="116" t="s">
        <v>9195</v>
      </c>
      <c r="BA925" s="116" t="str">
        <f t="shared" si="427"/>
        <v>RGR</v>
      </c>
    </row>
    <row r="926" spans="48:53" hidden="1" x14ac:dyDescent="0.3">
      <c r="AV926" s="115" t="str">
        <f t="shared" si="426"/>
        <v>RGRTHINGOE HOUSE - RGR99</v>
      </c>
      <c r="AW926" s="116" t="s">
        <v>860</v>
      </c>
      <c r="AX926" s="116" t="s">
        <v>10335</v>
      </c>
      <c r="AY926" s="116" t="s">
        <v>860</v>
      </c>
      <c r="AZ926" s="116" t="s">
        <v>9196</v>
      </c>
      <c r="BA926" s="116" t="str">
        <f t="shared" si="427"/>
        <v>RGR</v>
      </c>
    </row>
    <row r="927" spans="48:53" hidden="1" x14ac:dyDescent="0.3">
      <c r="AV927" s="115" t="str">
        <f t="shared" si="426"/>
        <v>RGRWEST SUFFOLK HOSPITAL - RGR50</v>
      </c>
      <c r="AW927" s="116" t="s">
        <v>861</v>
      </c>
      <c r="AX927" s="116" t="s">
        <v>10336</v>
      </c>
      <c r="AY927" s="116" t="s">
        <v>861</v>
      </c>
      <c r="AZ927" s="116" t="s">
        <v>5471</v>
      </c>
      <c r="BA927" s="116" t="str">
        <f t="shared" si="427"/>
        <v>RGR</v>
      </c>
    </row>
    <row r="928" spans="48:53" hidden="1" x14ac:dyDescent="0.3">
      <c r="AV928" s="115" t="str">
        <f t="shared" si="426"/>
        <v>RGTADDENBROOKE'S HOSPITAL - RGT01</v>
      </c>
      <c r="AW928" s="116" t="s">
        <v>862</v>
      </c>
      <c r="AX928" s="116" t="s">
        <v>10337</v>
      </c>
      <c r="AY928" s="116" t="s">
        <v>862</v>
      </c>
      <c r="AZ928" s="116" t="s">
        <v>9197</v>
      </c>
      <c r="BA928" s="116" t="str">
        <f t="shared" si="427"/>
        <v>RGT</v>
      </c>
    </row>
    <row r="929" spans="48:53" hidden="1" x14ac:dyDescent="0.3">
      <c r="AV929" s="115" t="str">
        <f t="shared" si="426"/>
        <v>RGTNEWMARKET HOSPITAL - RGT48</v>
      </c>
      <c r="AW929" s="116" t="s">
        <v>622</v>
      </c>
      <c r="AX929" s="116" t="s">
        <v>10338</v>
      </c>
      <c r="AY929" s="116" t="s">
        <v>622</v>
      </c>
      <c r="AZ929" s="116" t="s">
        <v>2180</v>
      </c>
      <c r="BA929" s="116" t="str">
        <f t="shared" si="427"/>
        <v>RGT</v>
      </c>
    </row>
    <row r="930" spans="48:53" hidden="1" x14ac:dyDescent="0.3">
      <c r="AV930" s="115" t="str">
        <f t="shared" si="426"/>
        <v>RGTROSIE HOSPITAL - RGT32</v>
      </c>
      <c r="AW930" s="116" t="s">
        <v>623</v>
      </c>
      <c r="AX930" s="116" t="s">
        <v>10339</v>
      </c>
      <c r="AY930" s="116" t="s">
        <v>623</v>
      </c>
      <c r="AZ930" s="116" t="s">
        <v>9198</v>
      </c>
      <c r="BA930" s="116" t="str">
        <f t="shared" si="427"/>
        <v>RGT</v>
      </c>
    </row>
    <row r="931" spans="48:53" hidden="1" x14ac:dyDescent="0.3">
      <c r="AV931" s="115" t="str">
        <f t="shared" si="426"/>
        <v>RGTROYSTON HOSPITAL - RGT49</v>
      </c>
      <c r="AW931" s="116" t="s">
        <v>624</v>
      </c>
      <c r="AX931" s="116" t="s">
        <v>10340</v>
      </c>
      <c r="AY931" s="116" t="s">
        <v>624</v>
      </c>
      <c r="AZ931" s="116" t="s">
        <v>7277</v>
      </c>
      <c r="BA931" s="116" t="str">
        <f t="shared" si="427"/>
        <v>RGT</v>
      </c>
    </row>
    <row r="932" spans="48:53" hidden="1" x14ac:dyDescent="0.3">
      <c r="AV932" s="115" t="str">
        <f t="shared" si="426"/>
        <v>RGTSAFFRON WALDEN COMMUNITY HOSPITAL - RGT50</v>
      </c>
      <c r="AW932" s="116" t="s">
        <v>1023</v>
      </c>
      <c r="AX932" s="116" t="s">
        <v>10341</v>
      </c>
      <c r="AY932" s="116" t="s">
        <v>1023</v>
      </c>
      <c r="AZ932" s="116" t="s">
        <v>5534</v>
      </c>
      <c r="BA932" s="116" t="str">
        <f t="shared" si="427"/>
        <v>RGT</v>
      </c>
    </row>
    <row r="933" spans="48:53" hidden="1" x14ac:dyDescent="0.3">
      <c r="AV933" s="115" t="str">
        <f t="shared" si="426"/>
        <v>RH5BARNFIELD UNIT (MINEHEAD DAY HOSPITAL)</v>
      </c>
      <c r="AW933" s="116" t="s">
        <v>3201</v>
      </c>
      <c r="AX933" s="116" t="s">
        <v>3202</v>
      </c>
      <c r="AY933" s="116" t="s">
        <v>3201</v>
      </c>
      <c r="AZ933" s="116" t="s">
        <v>3202</v>
      </c>
      <c r="BA933" s="116" t="str">
        <f t="shared" si="427"/>
        <v>RH5</v>
      </c>
    </row>
    <row r="934" spans="48:53" hidden="1" x14ac:dyDescent="0.3">
      <c r="AV934" s="115" t="str">
        <f t="shared" si="426"/>
        <v>RH5BLACK SWAN</v>
      </c>
      <c r="AW934" s="116" t="s">
        <v>3183</v>
      </c>
      <c r="AX934" s="116" t="s">
        <v>3184</v>
      </c>
      <c r="AY934" s="116" t="s">
        <v>3183</v>
      </c>
      <c r="AZ934" s="116" t="s">
        <v>3184</v>
      </c>
      <c r="BA934" s="116" t="str">
        <f t="shared" si="427"/>
        <v>RH5</v>
      </c>
    </row>
    <row r="935" spans="48:53" hidden="1" x14ac:dyDescent="0.3">
      <c r="AV935" s="115" t="str">
        <f t="shared" si="426"/>
        <v>RH5BRIDGWATER COMMUNITY HOSPITAL</v>
      </c>
      <c r="AW935" s="116" t="s">
        <v>3235</v>
      </c>
      <c r="AX935" s="116" t="s">
        <v>3236</v>
      </c>
      <c r="AY935" s="116" t="s">
        <v>3235</v>
      </c>
      <c r="AZ935" s="116" t="s">
        <v>3236</v>
      </c>
      <c r="BA935" s="116" t="str">
        <f t="shared" si="427"/>
        <v>RH5</v>
      </c>
    </row>
    <row r="936" spans="48:53" hidden="1" x14ac:dyDescent="0.3">
      <c r="AV936" s="115" t="str">
        <f t="shared" si="426"/>
        <v>RH5BRIDGWATER HOSPITAL</v>
      </c>
      <c r="AW936" s="116" t="s">
        <v>3207</v>
      </c>
      <c r="AX936" s="116" t="s">
        <v>3208</v>
      </c>
      <c r="AY936" s="116" t="s">
        <v>3207</v>
      </c>
      <c r="AZ936" s="116" t="s">
        <v>3208</v>
      </c>
      <c r="BA936" s="116" t="str">
        <f t="shared" si="427"/>
        <v>RH5</v>
      </c>
    </row>
    <row r="937" spans="48:53" hidden="1" x14ac:dyDescent="0.3">
      <c r="AV937" s="115" t="str">
        <f t="shared" si="426"/>
        <v>RH5BROADWAY REHABILITATION SERVICE (ASH WARD)</v>
      </c>
      <c r="AW937" s="116" t="s">
        <v>8150</v>
      </c>
      <c r="AX937" s="116" t="s">
        <v>9199</v>
      </c>
      <c r="AY937" s="116" t="s">
        <v>8150</v>
      </c>
      <c r="AZ937" s="116" t="s">
        <v>9199</v>
      </c>
      <c r="BA937" s="116" t="str">
        <f t="shared" si="427"/>
        <v>RH5</v>
      </c>
    </row>
    <row r="938" spans="48:53" hidden="1" x14ac:dyDescent="0.3">
      <c r="AV938" s="115" t="str">
        <f t="shared" si="426"/>
        <v>RH5BROADWAY REHABILITATION SERVICE (WILLOW WARD)</v>
      </c>
      <c r="AW938" s="116" t="s">
        <v>8151</v>
      </c>
      <c r="AX938" s="116" t="s">
        <v>9200</v>
      </c>
      <c r="AY938" s="116" t="s">
        <v>8151</v>
      </c>
      <c r="AZ938" s="116" t="s">
        <v>9200</v>
      </c>
      <c r="BA938" s="116" t="str">
        <f t="shared" si="427"/>
        <v>RH5</v>
      </c>
    </row>
    <row r="939" spans="48:53" hidden="1" x14ac:dyDescent="0.3">
      <c r="AV939" s="115" t="str">
        <f t="shared" si="426"/>
        <v>RH5BURNHAM ON SEA WAR MEMORIAL HOSPITAL</v>
      </c>
      <c r="AW939" s="116" t="s">
        <v>3209</v>
      </c>
      <c r="AX939" s="116" t="s">
        <v>3210</v>
      </c>
      <c r="AY939" s="116" t="s">
        <v>3209</v>
      </c>
      <c r="AZ939" s="116" t="s">
        <v>3210</v>
      </c>
      <c r="BA939" s="116" t="str">
        <f t="shared" si="427"/>
        <v>RH5</v>
      </c>
    </row>
    <row r="940" spans="48:53" hidden="1" x14ac:dyDescent="0.3">
      <c r="AV940" s="115" t="str">
        <f t="shared" si="426"/>
        <v>RH5BURTONS ORCHARD</v>
      </c>
      <c r="AW940" s="116" t="s">
        <v>3195</v>
      </c>
      <c r="AX940" s="116" t="s">
        <v>3196</v>
      </c>
      <c r="AY940" s="116" t="s">
        <v>3195</v>
      </c>
      <c r="AZ940" s="116" t="s">
        <v>3196</v>
      </c>
      <c r="BA940" s="116" t="str">
        <f t="shared" si="427"/>
        <v>RH5</v>
      </c>
    </row>
    <row r="941" spans="48:53" hidden="1" x14ac:dyDescent="0.3">
      <c r="AV941" s="115" t="str">
        <f t="shared" si="426"/>
        <v>RH5CEDAR LODGE</v>
      </c>
      <c r="AW941" s="116" t="s">
        <v>3187</v>
      </c>
      <c r="AX941" s="116" t="s">
        <v>3188</v>
      </c>
      <c r="AY941" s="116" t="s">
        <v>3187</v>
      </c>
      <c r="AZ941" s="116" t="s">
        <v>3188</v>
      </c>
      <c r="BA941" s="116" t="str">
        <f t="shared" si="427"/>
        <v>RH5</v>
      </c>
    </row>
    <row r="942" spans="48:53" hidden="1" x14ac:dyDescent="0.3">
      <c r="AV942" s="115" t="str">
        <f t="shared" ref="AV942:AV1005" si="428">CONCATENATE(LEFT(AW942, 3),AX942)</f>
        <v>RH5CHARD HOSPITAL</v>
      </c>
      <c r="AW942" s="116" t="s">
        <v>3205</v>
      </c>
      <c r="AX942" s="116" t="s">
        <v>3206</v>
      </c>
      <c r="AY942" s="116" t="s">
        <v>3205</v>
      </c>
      <c r="AZ942" s="116" t="s">
        <v>3206</v>
      </c>
      <c r="BA942" s="116" t="str">
        <f t="shared" ref="BA942:BA1005" si="429">LEFT(AY942,3)</f>
        <v>RH5</v>
      </c>
    </row>
    <row r="943" spans="48:53" hidden="1" x14ac:dyDescent="0.3">
      <c r="AV943" s="115" t="str">
        <f t="shared" si="428"/>
        <v>RH5CHEDDON LODGE</v>
      </c>
      <c r="AW943" s="116" t="s">
        <v>3189</v>
      </c>
      <c r="AX943" s="116" t="s">
        <v>3190</v>
      </c>
      <c r="AY943" s="116" t="s">
        <v>3189</v>
      </c>
      <c r="AZ943" s="116" t="s">
        <v>3190</v>
      </c>
      <c r="BA943" s="116" t="str">
        <f t="shared" si="429"/>
        <v>RH5</v>
      </c>
    </row>
    <row r="944" spans="48:53" hidden="1" x14ac:dyDescent="0.3">
      <c r="AV944" s="115" t="str">
        <f t="shared" si="428"/>
        <v>RH5CREWKERNE HOSPITAL</v>
      </c>
      <c r="AW944" s="116" t="s">
        <v>3219</v>
      </c>
      <c r="AX944" s="116" t="s">
        <v>3220</v>
      </c>
      <c r="AY944" s="116" t="s">
        <v>3219</v>
      </c>
      <c r="AZ944" s="116" t="s">
        <v>3220</v>
      </c>
      <c r="BA944" s="116" t="str">
        <f t="shared" si="429"/>
        <v>RH5</v>
      </c>
    </row>
    <row r="945" spans="48:53" hidden="1" x14ac:dyDescent="0.3">
      <c r="AV945" s="115" t="str">
        <f t="shared" si="428"/>
        <v>RH5DENE BARTON COMMUNITY UNIT</v>
      </c>
      <c r="AW945" s="116" t="s">
        <v>3225</v>
      </c>
      <c r="AX945" s="116" t="s">
        <v>3226</v>
      </c>
      <c r="AY945" s="116" t="s">
        <v>3225</v>
      </c>
      <c r="AZ945" s="116" t="s">
        <v>3226</v>
      </c>
      <c r="BA945" s="116" t="str">
        <f t="shared" si="429"/>
        <v>RH5</v>
      </c>
    </row>
    <row r="946" spans="48:53" hidden="1" x14ac:dyDescent="0.3">
      <c r="AV946" s="115" t="str">
        <f t="shared" si="428"/>
        <v>RH5FROME COMMUNITY HOSPITAL</v>
      </c>
      <c r="AW946" s="116" t="s">
        <v>3227</v>
      </c>
      <c r="AX946" s="116" t="s">
        <v>3228</v>
      </c>
      <c r="AY946" s="116" t="s">
        <v>3227</v>
      </c>
      <c r="AZ946" s="116" t="s">
        <v>3228</v>
      </c>
      <c r="BA946" s="116" t="str">
        <f t="shared" si="429"/>
        <v>RH5</v>
      </c>
    </row>
    <row r="947" spans="48:53" hidden="1" x14ac:dyDescent="0.3">
      <c r="AV947" s="115" t="str">
        <f t="shared" si="428"/>
        <v>RH5GLASTONBURY PCDS</v>
      </c>
      <c r="AW947" s="116" t="s">
        <v>3231</v>
      </c>
      <c r="AX947" s="116" t="s">
        <v>3232</v>
      </c>
      <c r="AY947" s="116" t="s">
        <v>3231</v>
      </c>
      <c r="AZ947" s="116" t="s">
        <v>3232</v>
      </c>
      <c r="BA947" s="116" t="str">
        <f t="shared" si="429"/>
        <v>RH5</v>
      </c>
    </row>
    <row r="948" spans="48:53" hidden="1" x14ac:dyDescent="0.3">
      <c r="AV948" s="115" t="str">
        <f t="shared" si="428"/>
        <v>RH5HOLFORD</v>
      </c>
      <c r="AW948" s="116" t="s">
        <v>3177</v>
      </c>
      <c r="AX948" s="116" t="s">
        <v>3178</v>
      </c>
      <c r="AY948" s="116" t="s">
        <v>3177</v>
      </c>
      <c r="AZ948" s="116" t="s">
        <v>3178</v>
      </c>
      <c r="BA948" s="116" t="str">
        <f t="shared" si="429"/>
        <v>RH5</v>
      </c>
    </row>
    <row r="949" spans="48:53" hidden="1" x14ac:dyDescent="0.3">
      <c r="AV949" s="115" t="str">
        <f t="shared" si="428"/>
        <v>RH5INTERSTEP CYBERCAFE</v>
      </c>
      <c r="AW949" s="116" t="s">
        <v>3191</v>
      </c>
      <c r="AX949" s="116" t="s">
        <v>3192</v>
      </c>
      <c r="AY949" s="116" t="s">
        <v>3191</v>
      </c>
      <c r="AZ949" s="116" t="s">
        <v>3192</v>
      </c>
      <c r="BA949" s="116" t="str">
        <f t="shared" si="429"/>
        <v>RH5</v>
      </c>
    </row>
    <row r="950" spans="48:53" hidden="1" x14ac:dyDescent="0.3">
      <c r="AV950" s="115" t="str">
        <f t="shared" si="428"/>
        <v>RH5MAGNOLIA</v>
      </c>
      <c r="AW950" s="116" t="s">
        <v>3165</v>
      </c>
      <c r="AX950" s="116" t="s">
        <v>3166</v>
      </c>
      <c r="AY950" s="116" t="s">
        <v>3165</v>
      </c>
      <c r="AZ950" s="116" t="s">
        <v>3166</v>
      </c>
      <c r="BA950" s="116" t="str">
        <f t="shared" si="429"/>
        <v>RH5</v>
      </c>
    </row>
    <row r="951" spans="48:53" hidden="1" x14ac:dyDescent="0.3">
      <c r="AV951" s="115" t="str">
        <f t="shared" si="428"/>
        <v>RH5MINEHEAD COMMUNITY HOSPITAL</v>
      </c>
      <c r="AW951" s="116" t="s">
        <v>3211</v>
      </c>
      <c r="AX951" s="116" t="s">
        <v>3212</v>
      </c>
      <c r="AY951" s="116" t="s">
        <v>3211</v>
      </c>
      <c r="AZ951" s="116" t="s">
        <v>3212</v>
      </c>
      <c r="BA951" s="116" t="str">
        <f t="shared" si="429"/>
        <v>RH5</v>
      </c>
    </row>
    <row r="952" spans="48:53" hidden="1" x14ac:dyDescent="0.3">
      <c r="AV952" s="115" t="str">
        <f t="shared" si="428"/>
        <v>RH5OLDER PERSONS (CRANLEIGH)</v>
      </c>
      <c r="AW952" s="116" t="s">
        <v>3199</v>
      </c>
      <c r="AX952" s="116" t="s">
        <v>3200</v>
      </c>
      <c r="AY952" s="116" t="s">
        <v>3199</v>
      </c>
      <c r="AZ952" s="116" t="s">
        <v>3200</v>
      </c>
      <c r="BA952" s="116" t="str">
        <f t="shared" si="429"/>
        <v>RH5</v>
      </c>
    </row>
    <row r="953" spans="48:53" hidden="1" x14ac:dyDescent="0.3">
      <c r="AV953" s="115" t="str">
        <f t="shared" si="428"/>
        <v>RH5PYRLAND</v>
      </c>
      <c r="AW953" s="116" t="s">
        <v>3173</v>
      </c>
      <c r="AX953" s="116" t="s">
        <v>3174</v>
      </c>
      <c r="AY953" s="116" t="s">
        <v>3173</v>
      </c>
      <c r="AZ953" s="116" t="s">
        <v>3174</v>
      </c>
      <c r="BA953" s="116" t="str">
        <f t="shared" si="429"/>
        <v>RH5</v>
      </c>
    </row>
    <row r="954" spans="48:53" hidden="1" x14ac:dyDescent="0.3">
      <c r="AV954" s="115" t="str">
        <f t="shared" si="428"/>
        <v>RH5RIDLEY DAY HOSPITAL</v>
      </c>
      <c r="AW954" s="116" t="s">
        <v>3181</v>
      </c>
      <c r="AX954" s="116" t="s">
        <v>3182</v>
      </c>
      <c r="AY954" s="116" t="s">
        <v>3181</v>
      </c>
      <c r="AZ954" s="116" t="s">
        <v>3182</v>
      </c>
      <c r="BA954" s="116" t="str">
        <f t="shared" si="429"/>
        <v>RH5</v>
      </c>
    </row>
    <row r="955" spans="48:53" hidden="1" x14ac:dyDescent="0.3">
      <c r="AV955" s="115" t="str">
        <f t="shared" si="428"/>
        <v>RH5ROWAN</v>
      </c>
      <c r="AW955" s="116" t="s">
        <v>3175</v>
      </c>
      <c r="AX955" s="116" t="s">
        <v>3176</v>
      </c>
      <c r="AY955" s="116" t="s">
        <v>3175</v>
      </c>
      <c r="AZ955" s="116" t="s">
        <v>3176</v>
      </c>
      <c r="BA955" s="116" t="str">
        <f t="shared" si="429"/>
        <v>RH5</v>
      </c>
    </row>
    <row r="956" spans="48:53" hidden="1" x14ac:dyDescent="0.3">
      <c r="AV956" s="115" t="str">
        <f t="shared" si="428"/>
        <v>RH5RYDON</v>
      </c>
      <c r="AW956" s="116" t="s">
        <v>3169</v>
      </c>
      <c r="AX956" s="116" t="s">
        <v>3170</v>
      </c>
      <c r="AY956" s="116" t="s">
        <v>3169</v>
      </c>
      <c r="AZ956" s="116" t="s">
        <v>3170</v>
      </c>
      <c r="BA956" s="116" t="str">
        <f t="shared" si="429"/>
        <v>RH5</v>
      </c>
    </row>
    <row r="957" spans="48:53" hidden="1" x14ac:dyDescent="0.3">
      <c r="AV957" s="115" t="str">
        <f t="shared" si="428"/>
        <v>RH5SHEPTON MALLET COMMUNITY HOSPITAL</v>
      </c>
      <c r="AW957" s="116" t="s">
        <v>3215</v>
      </c>
      <c r="AX957" s="116" t="s">
        <v>3216</v>
      </c>
      <c r="AY957" s="116" t="s">
        <v>3215</v>
      </c>
      <c r="AZ957" s="116" t="s">
        <v>3216</v>
      </c>
      <c r="BA957" s="116" t="str">
        <f t="shared" si="429"/>
        <v>RH5</v>
      </c>
    </row>
    <row r="958" spans="48:53" hidden="1" x14ac:dyDescent="0.3">
      <c r="AV958" s="115" t="str">
        <f t="shared" si="428"/>
        <v>RH5SOUTH PETHERTON HOSPITAL</v>
      </c>
      <c r="AW958" s="116" t="s">
        <v>3221</v>
      </c>
      <c r="AX958" s="116" t="s">
        <v>3222</v>
      </c>
      <c r="AY958" s="116" t="s">
        <v>3221</v>
      </c>
      <c r="AZ958" s="116" t="s">
        <v>3222</v>
      </c>
      <c r="BA958" s="116" t="str">
        <f t="shared" si="429"/>
        <v>RH5</v>
      </c>
    </row>
    <row r="959" spans="48:53" hidden="1" x14ac:dyDescent="0.3">
      <c r="AV959" s="115" t="str">
        <f t="shared" si="428"/>
        <v>RH5ST ANDREWS</v>
      </c>
      <c r="AW959" s="116" t="s">
        <v>3233</v>
      </c>
      <c r="AX959" s="116" t="s">
        <v>3234</v>
      </c>
      <c r="AY959" s="116" t="s">
        <v>3233</v>
      </c>
      <c r="AZ959" s="116" t="s">
        <v>3234</v>
      </c>
      <c r="BA959" s="116" t="str">
        <f t="shared" si="429"/>
        <v>RH5</v>
      </c>
    </row>
    <row r="960" spans="48:53" hidden="1" x14ac:dyDescent="0.3">
      <c r="AV960" s="115" t="str">
        <f t="shared" si="428"/>
        <v>RH5TAUNTON ADULT</v>
      </c>
      <c r="AW960" s="116" t="s">
        <v>3197</v>
      </c>
      <c r="AX960" s="116" t="s">
        <v>3198</v>
      </c>
      <c r="AY960" s="116" t="s">
        <v>3197</v>
      </c>
      <c r="AZ960" s="116" t="s">
        <v>3198</v>
      </c>
      <c r="BA960" s="116" t="str">
        <f t="shared" si="429"/>
        <v>RH5</v>
      </c>
    </row>
    <row r="961" spans="48:53" hidden="1" x14ac:dyDescent="0.3">
      <c r="AV961" s="115" t="str">
        <f t="shared" si="428"/>
        <v>RH5THE BRIDGE</v>
      </c>
      <c r="AW961" s="116" t="s">
        <v>3179</v>
      </c>
      <c r="AX961" s="116" t="s">
        <v>3180</v>
      </c>
      <c r="AY961" s="116" t="s">
        <v>3179</v>
      </c>
      <c r="AZ961" s="116" t="s">
        <v>3180</v>
      </c>
      <c r="BA961" s="116" t="str">
        <f t="shared" si="429"/>
        <v>RH5</v>
      </c>
    </row>
    <row r="962" spans="48:53" hidden="1" x14ac:dyDescent="0.3">
      <c r="AV962" s="115" t="str">
        <f t="shared" si="428"/>
        <v>RH5THE LODGE (EVERGREEN)</v>
      </c>
      <c r="AW962" s="116" t="s">
        <v>3229</v>
      </c>
      <c r="AX962" s="116" t="s">
        <v>3230</v>
      </c>
      <c r="AY962" s="116" t="s">
        <v>3229</v>
      </c>
      <c r="AZ962" s="116" t="s">
        <v>3230</v>
      </c>
      <c r="BA962" s="116" t="str">
        <f t="shared" si="429"/>
        <v>RH5</v>
      </c>
    </row>
    <row r="963" spans="48:53" hidden="1" x14ac:dyDescent="0.3">
      <c r="AV963" s="115" t="str">
        <f t="shared" si="428"/>
        <v>RH5THE TOWER BISHOPS LYDEARD</v>
      </c>
      <c r="AW963" s="116" t="s">
        <v>3167</v>
      </c>
      <c r="AX963" s="116" t="s">
        <v>3168</v>
      </c>
      <c r="AY963" s="116" t="s">
        <v>3167</v>
      </c>
      <c r="AZ963" s="116" t="s">
        <v>3168</v>
      </c>
      <c r="BA963" s="116" t="str">
        <f t="shared" si="429"/>
        <v>RH5</v>
      </c>
    </row>
    <row r="964" spans="48:53" hidden="1" x14ac:dyDescent="0.3">
      <c r="AV964" s="115" t="str">
        <f t="shared" si="428"/>
        <v>RH5THE TOWER WIVELISCOMBE</v>
      </c>
      <c r="AW964" s="116" t="s">
        <v>3171</v>
      </c>
      <c r="AX964" s="116" t="s">
        <v>3172</v>
      </c>
      <c r="AY964" s="116" t="s">
        <v>3171</v>
      </c>
      <c r="AZ964" s="116" t="s">
        <v>3172</v>
      </c>
      <c r="BA964" s="116" t="str">
        <f t="shared" si="429"/>
        <v>RH5</v>
      </c>
    </row>
    <row r="965" spans="48:53" hidden="1" x14ac:dyDescent="0.3">
      <c r="AV965" s="115" t="str">
        <f t="shared" si="428"/>
        <v>RH5WELLINGTON &amp; DISTRICT COTTAGE HOSPITAL</v>
      </c>
      <c r="AW965" s="116" t="s">
        <v>3203</v>
      </c>
      <c r="AX965" s="116" t="s">
        <v>3204</v>
      </c>
      <c r="AY965" s="116" t="s">
        <v>3203</v>
      </c>
      <c r="AZ965" s="116" t="s">
        <v>3204</v>
      </c>
      <c r="BA965" s="116" t="str">
        <f t="shared" si="429"/>
        <v>RH5</v>
      </c>
    </row>
    <row r="966" spans="48:53" hidden="1" x14ac:dyDescent="0.3">
      <c r="AV966" s="115" t="str">
        <f t="shared" si="428"/>
        <v>RH5WESSEX HOUSE</v>
      </c>
      <c r="AW966" s="16" t="s">
        <v>9957</v>
      </c>
      <c r="AX966" s="16" t="s">
        <v>9958</v>
      </c>
      <c r="AY966" s="16" t="s">
        <v>9957</v>
      </c>
      <c r="AZ966" s="16" t="s">
        <v>9958</v>
      </c>
      <c r="BA966" s="116" t="str">
        <f t="shared" si="429"/>
        <v>RH5</v>
      </c>
    </row>
    <row r="967" spans="48:53" hidden="1" x14ac:dyDescent="0.3">
      <c r="AV967" s="115" t="str">
        <f t="shared" si="428"/>
        <v>RH5WEST MENDIP COMMUNITY HOSPITAL</v>
      </c>
      <c r="AW967" s="116" t="s">
        <v>3217</v>
      </c>
      <c r="AX967" s="116" t="s">
        <v>3218</v>
      </c>
      <c r="AY967" s="116" t="s">
        <v>3217</v>
      </c>
      <c r="AZ967" s="116" t="s">
        <v>3218</v>
      </c>
      <c r="BA967" s="116" t="str">
        <f t="shared" si="429"/>
        <v>RH5</v>
      </c>
    </row>
    <row r="968" spans="48:53" hidden="1" x14ac:dyDescent="0.3">
      <c r="AV968" s="115" t="str">
        <f t="shared" si="428"/>
        <v>RH5WILLITON HOSPITAL</v>
      </c>
      <c r="AW968" s="116" t="s">
        <v>3213</v>
      </c>
      <c r="AX968" s="116" t="s">
        <v>3214</v>
      </c>
      <c r="AY968" s="116" t="s">
        <v>3213</v>
      </c>
      <c r="AZ968" s="116" t="s">
        <v>3214</v>
      </c>
      <c r="BA968" s="116" t="str">
        <f t="shared" si="429"/>
        <v>RH5</v>
      </c>
    </row>
    <row r="969" spans="48:53" hidden="1" x14ac:dyDescent="0.3">
      <c r="AV969" s="115" t="str">
        <f t="shared" si="428"/>
        <v>RH5WILLOWBANK DAY HOSPITAL</v>
      </c>
      <c r="AW969" s="116" t="s">
        <v>3193</v>
      </c>
      <c r="AX969" s="116" t="s">
        <v>3194</v>
      </c>
      <c r="AY969" s="116" t="s">
        <v>3193</v>
      </c>
      <c r="AZ969" s="116" t="s">
        <v>3194</v>
      </c>
      <c r="BA969" s="116" t="str">
        <f t="shared" si="429"/>
        <v>RH5</v>
      </c>
    </row>
    <row r="970" spans="48:53" hidden="1" x14ac:dyDescent="0.3">
      <c r="AV970" s="115" t="str">
        <f t="shared" si="428"/>
        <v>RH5WINCANTON COMMUNITY HOSPITAL</v>
      </c>
      <c r="AW970" s="116" t="s">
        <v>3223</v>
      </c>
      <c r="AX970" s="116" t="s">
        <v>3224</v>
      </c>
      <c r="AY970" s="116" t="s">
        <v>3223</v>
      </c>
      <c r="AZ970" s="116" t="s">
        <v>3224</v>
      </c>
      <c r="BA970" s="116" t="str">
        <f t="shared" si="429"/>
        <v>RH5</v>
      </c>
    </row>
    <row r="971" spans="48:53" hidden="1" x14ac:dyDescent="0.3">
      <c r="AV971" s="115" t="str">
        <f t="shared" si="428"/>
        <v>RH5WOODLANDS</v>
      </c>
      <c r="AW971" s="116" t="s">
        <v>3237</v>
      </c>
      <c r="AX971" s="116" t="s">
        <v>1388</v>
      </c>
      <c r="AY971" s="116" t="s">
        <v>3237</v>
      </c>
      <c r="AZ971" s="116" t="s">
        <v>1388</v>
      </c>
      <c r="BA971" s="116" t="str">
        <f t="shared" si="429"/>
        <v>RH5</v>
      </c>
    </row>
    <row r="972" spans="48:53" hidden="1" x14ac:dyDescent="0.3">
      <c r="AV972" s="115" t="str">
        <f t="shared" si="428"/>
        <v>RH5WYVERN LINK</v>
      </c>
      <c r="AW972" s="116" t="s">
        <v>3185</v>
      </c>
      <c r="AX972" s="116" t="s">
        <v>3186</v>
      </c>
      <c r="AY972" s="116" t="s">
        <v>3185</v>
      </c>
      <c r="AZ972" s="116" t="s">
        <v>3186</v>
      </c>
      <c r="BA972" s="116" t="str">
        <f t="shared" si="429"/>
        <v>RH5</v>
      </c>
    </row>
    <row r="973" spans="48:53" hidden="1" x14ac:dyDescent="0.3">
      <c r="AV973" s="115" t="str">
        <f t="shared" si="428"/>
        <v>RH8AXMINSTER HOSPITAL - RH857</v>
      </c>
      <c r="AW973" s="116" t="s">
        <v>1024</v>
      </c>
      <c r="AX973" s="116" t="s">
        <v>10342</v>
      </c>
      <c r="AY973" s="116" t="s">
        <v>1024</v>
      </c>
      <c r="AZ973" s="116" t="s">
        <v>9066</v>
      </c>
      <c r="BA973" s="116" t="str">
        <f t="shared" si="429"/>
        <v>RH8</v>
      </c>
    </row>
    <row r="974" spans="48:53" hidden="1" x14ac:dyDescent="0.3">
      <c r="AV974" s="115" t="str">
        <f t="shared" si="428"/>
        <v>RH8EXETER NUFFIELD HOSPITAL - RH884</v>
      </c>
      <c r="AW974" s="116" t="s">
        <v>1025</v>
      </c>
      <c r="AX974" s="116" t="s">
        <v>10343</v>
      </c>
      <c r="AY974" s="116" t="s">
        <v>1025</v>
      </c>
      <c r="AZ974" s="116" t="s">
        <v>9201</v>
      </c>
      <c r="BA974" s="116" t="str">
        <f t="shared" si="429"/>
        <v>RH8</v>
      </c>
    </row>
    <row r="975" spans="48:53" hidden="1" x14ac:dyDescent="0.3">
      <c r="AV975" s="115" t="str">
        <f t="shared" si="428"/>
        <v>RH8EXMOUTH HOSPITAL - RH858</v>
      </c>
      <c r="AW975" s="116" t="s">
        <v>1026</v>
      </c>
      <c r="AX975" s="116" t="s">
        <v>10344</v>
      </c>
      <c r="AY975" s="116" t="s">
        <v>1026</v>
      </c>
      <c r="AZ975" s="116" t="s">
        <v>9069</v>
      </c>
      <c r="BA975" s="116" t="str">
        <f t="shared" si="429"/>
        <v>RH8</v>
      </c>
    </row>
    <row r="976" spans="48:53" hidden="1" x14ac:dyDescent="0.3">
      <c r="AV976" s="115" t="str">
        <f t="shared" si="428"/>
        <v>RH8HEAVITREE HOSPITAL - RH802</v>
      </c>
      <c r="AW976" s="116" t="s">
        <v>1027</v>
      </c>
      <c r="AX976" s="116" t="s">
        <v>10345</v>
      </c>
      <c r="AY976" s="116" t="s">
        <v>1027</v>
      </c>
      <c r="AZ976" s="116" t="s">
        <v>9202</v>
      </c>
      <c r="BA976" s="116" t="str">
        <f t="shared" si="429"/>
        <v>RH8</v>
      </c>
    </row>
    <row r="977" spans="48:53" hidden="1" x14ac:dyDescent="0.3">
      <c r="AV977" s="115" t="str">
        <f t="shared" si="428"/>
        <v>RH8NORTH DEVON DISTRICT HOSPITAL - RH880</v>
      </c>
      <c r="AW977" s="116" t="s">
        <v>904</v>
      </c>
      <c r="AX977" s="116" t="s">
        <v>10346</v>
      </c>
      <c r="AY977" s="116" t="s">
        <v>904</v>
      </c>
      <c r="AZ977" s="116" t="s">
        <v>5546</v>
      </c>
      <c r="BA977" s="116" t="str">
        <f t="shared" si="429"/>
        <v>RH8</v>
      </c>
    </row>
    <row r="978" spans="48:53" hidden="1" x14ac:dyDescent="0.3">
      <c r="AV978" s="115" t="str">
        <f t="shared" si="428"/>
        <v>RH8ROYAL DEVON AND EXETER HOSPITAL (WONFORD) - RH801</v>
      </c>
      <c r="AW978" s="116" t="s">
        <v>905</v>
      </c>
      <c r="AX978" s="116" t="s">
        <v>10347</v>
      </c>
      <c r="AY978" s="116" t="s">
        <v>905</v>
      </c>
      <c r="AZ978" s="116" t="s">
        <v>9203</v>
      </c>
      <c r="BA978" s="116" t="str">
        <f t="shared" si="429"/>
        <v>RH8</v>
      </c>
    </row>
    <row r="979" spans="48:53" hidden="1" x14ac:dyDescent="0.3">
      <c r="AV979" s="115" t="str">
        <f t="shared" si="428"/>
        <v>RH8SCOTT HOSPITAL - RH809</v>
      </c>
      <c r="AW979" s="116" t="s">
        <v>906</v>
      </c>
      <c r="AX979" s="116" t="s">
        <v>10348</v>
      </c>
      <c r="AY979" s="116" t="s">
        <v>906</v>
      </c>
      <c r="AZ979" s="116" t="s">
        <v>9204</v>
      </c>
      <c r="BA979" s="116" t="str">
        <f t="shared" si="429"/>
        <v>RH8</v>
      </c>
    </row>
    <row r="980" spans="48:53" hidden="1" x14ac:dyDescent="0.3">
      <c r="AV980" s="115" t="str">
        <f t="shared" si="428"/>
        <v>RH8TIVERTON AND DISTRICT HOSPITAL - RH853</v>
      </c>
      <c r="AW980" s="116" t="s">
        <v>907</v>
      </c>
      <c r="AX980" s="116" t="s">
        <v>10349</v>
      </c>
      <c r="AY980" s="116" t="s">
        <v>907</v>
      </c>
      <c r="AZ980" s="116" t="s">
        <v>9078</v>
      </c>
      <c r="BA980" s="116" t="str">
        <f t="shared" si="429"/>
        <v>RH8</v>
      </c>
    </row>
    <row r="981" spans="48:53" hidden="1" x14ac:dyDescent="0.3">
      <c r="AV981" s="115" t="str">
        <f t="shared" si="428"/>
        <v>RH8TORBAY DISTRICT GENERAL HOSPITAL - RH878</v>
      </c>
      <c r="AW981" s="116" t="s">
        <v>908</v>
      </c>
      <c r="AX981" s="116" t="s">
        <v>10350</v>
      </c>
      <c r="AY981" s="116" t="s">
        <v>908</v>
      </c>
      <c r="AZ981" s="116" t="s">
        <v>9205</v>
      </c>
      <c r="BA981" s="116" t="str">
        <f t="shared" si="429"/>
        <v>RH8</v>
      </c>
    </row>
    <row r="982" spans="48:53" hidden="1" x14ac:dyDescent="0.3">
      <c r="AV982" s="115" t="str">
        <f t="shared" si="428"/>
        <v>RH8VICTORIA HOSPITAL (SIDMOUTH) - RH859</v>
      </c>
      <c r="AW982" s="116" t="s">
        <v>909</v>
      </c>
      <c r="AX982" s="116" t="s">
        <v>10351</v>
      </c>
      <c r="AY982" s="116" t="s">
        <v>909</v>
      </c>
      <c r="AZ982" s="116" t="s">
        <v>9206</v>
      </c>
      <c r="BA982" s="116" t="str">
        <f t="shared" si="429"/>
        <v>RH8</v>
      </c>
    </row>
    <row r="983" spans="48:53" hidden="1" x14ac:dyDescent="0.3">
      <c r="AV983" s="115" t="str">
        <f t="shared" si="428"/>
        <v>RHAAPAS</v>
      </c>
      <c r="AW983" s="116" t="s">
        <v>3290</v>
      </c>
      <c r="AX983" s="116" t="s">
        <v>3291</v>
      </c>
      <c r="AY983" s="116" t="s">
        <v>3290</v>
      </c>
      <c r="AZ983" s="116" t="s">
        <v>3291</v>
      </c>
      <c r="BA983" s="116" t="str">
        <f t="shared" si="429"/>
        <v>RHA</v>
      </c>
    </row>
    <row r="984" spans="48:53" hidden="1" x14ac:dyDescent="0.3">
      <c r="AV984" s="115" t="str">
        <f t="shared" si="428"/>
        <v>RHAARNOLD LODGE REGIONAL SECURE UNIT</v>
      </c>
      <c r="AW984" s="116" t="s">
        <v>3256</v>
      </c>
      <c r="AX984" s="116" t="s">
        <v>3257</v>
      </c>
      <c r="AY984" s="116" t="s">
        <v>3256</v>
      </c>
      <c r="AZ984" s="116" t="s">
        <v>3257</v>
      </c>
      <c r="BA984" s="116" t="str">
        <f t="shared" si="429"/>
        <v>RHA</v>
      </c>
    </row>
    <row r="985" spans="48:53" hidden="1" x14ac:dyDescent="0.3">
      <c r="AV985" s="115" t="str">
        <f t="shared" si="428"/>
        <v>RHAASHFIELD COMMUNITY HOSPITAL</v>
      </c>
      <c r="AW985" s="116" t="s">
        <v>3298</v>
      </c>
      <c r="AX985" s="116" t="s">
        <v>3299</v>
      </c>
      <c r="AY985" s="116" t="s">
        <v>3298</v>
      </c>
      <c r="AZ985" s="116" t="s">
        <v>3299</v>
      </c>
      <c r="BA985" s="116" t="str">
        <f t="shared" si="429"/>
        <v>RHA</v>
      </c>
    </row>
    <row r="986" spans="48:53" hidden="1" x14ac:dyDescent="0.3">
      <c r="AV986" s="115" t="str">
        <f t="shared" si="428"/>
        <v>RHAASHFIELD HEALTH VILLAGE</v>
      </c>
      <c r="AW986" s="116" t="s">
        <v>3302</v>
      </c>
      <c r="AX986" s="116" t="s">
        <v>3303</v>
      </c>
      <c r="AY986" s="116" t="s">
        <v>3302</v>
      </c>
      <c r="AZ986" s="116" t="s">
        <v>3303</v>
      </c>
      <c r="BA986" s="116" t="str">
        <f t="shared" si="429"/>
        <v>RHA</v>
      </c>
    </row>
    <row r="987" spans="48:53" hidden="1" x14ac:dyDescent="0.3">
      <c r="AV987" s="115" t="str">
        <f t="shared" si="428"/>
        <v>RHAASHFIELD/MANSFIELD CLDT</v>
      </c>
      <c r="AW987" s="116" t="s">
        <v>3272</v>
      </c>
      <c r="AX987" s="116" t="s">
        <v>3273</v>
      </c>
      <c r="AY987" s="116" t="s">
        <v>3272</v>
      </c>
      <c r="AZ987" s="116" t="s">
        <v>3273</v>
      </c>
      <c r="BA987" s="116" t="str">
        <f t="shared" si="429"/>
        <v>RHA</v>
      </c>
    </row>
    <row r="988" spans="48:53" hidden="1" x14ac:dyDescent="0.3">
      <c r="AV988" s="115" t="str">
        <f t="shared" si="428"/>
        <v>RHABARNBY GATE</v>
      </c>
      <c r="AW988" s="116" t="s">
        <v>3276</v>
      </c>
      <c r="AX988" s="116" t="s">
        <v>3277</v>
      </c>
      <c r="AY988" s="116" t="s">
        <v>3276</v>
      </c>
      <c r="AZ988" s="116" t="s">
        <v>3277</v>
      </c>
      <c r="BA988" s="116" t="str">
        <f t="shared" si="429"/>
        <v>RHA</v>
      </c>
    </row>
    <row r="989" spans="48:53" hidden="1" x14ac:dyDescent="0.3">
      <c r="AV989" s="115" t="str">
        <f t="shared" si="428"/>
        <v>RHABASSETLAW HOSPICE</v>
      </c>
      <c r="AW989" s="124" t="s">
        <v>9870</v>
      </c>
      <c r="AX989" s="123" t="s">
        <v>9871</v>
      </c>
      <c r="AY989" s="124" t="s">
        <v>9870</v>
      </c>
      <c r="AZ989" s="123" t="s">
        <v>9871</v>
      </c>
      <c r="BA989" s="116" t="str">
        <f t="shared" si="429"/>
        <v>RHA</v>
      </c>
    </row>
    <row r="990" spans="48:53" hidden="1" x14ac:dyDescent="0.3">
      <c r="AV990" s="115" t="str">
        <f t="shared" si="428"/>
        <v>RHABASSETLAW HOSPITAL</v>
      </c>
      <c r="AW990" s="116" t="s">
        <v>3250</v>
      </c>
      <c r="AX990" s="116" t="s">
        <v>3251</v>
      </c>
      <c r="AY990" s="116" t="s">
        <v>3250</v>
      </c>
      <c r="AZ990" s="116" t="s">
        <v>3251</v>
      </c>
      <c r="BA990" s="116" t="str">
        <f t="shared" si="429"/>
        <v>RHA</v>
      </c>
    </row>
    <row r="991" spans="48:53" hidden="1" x14ac:dyDescent="0.3">
      <c r="AV991" s="115" t="str">
        <f t="shared" si="428"/>
        <v>RHABASSETLAW MHSOP (RHAW6) - RX</v>
      </c>
      <c r="AW991" s="116" t="s">
        <v>3380</v>
      </c>
      <c r="AX991" s="116" t="s">
        <v>3381</v>
      </c>
      <c r="AY991" s="116" t="s">
        <v>3380</v>
      </c>
      <c r="AZ991" s="116" t="s">
        <v>3381</v>
      </c>
      <c r="BA991" s="116" t="str">
        <f t="shared" si="429"/>
        <v>RHA</v>
      </c>
    </row>
    <row r="992" spans="48:53" hidden="1" x14ac:dyDescent="0.3">
      <c r="AV992" s="115" t="str">
        <f t="shared" si="428"/>
        <v>RHABASSETLAW MHSOP-RX</v>
      </c>
      <c r="AW992" s="116" t="s">
        <v>3421</v>
      </c>
      <c r="AX992" s="116" t="s">
        <v>3422</v>
      </c>
      <c r="AY992" s="116" t="s">
        <v>3421</v>
      </c>
      <c r="AZ992" s="116" t="s">
        <v>3422</v>
      </c>
      <c r="BA992" s="116" t="str">
        <f t="shared" si="429"/>
        <v>RHA</v>
      </c>
    </row>
    <row r="993" spans="48:53" hidden="1" x14ac:dyDescent="0.3">
      <c r="AV993" s="115" t="str">
        <f t="shared" si="428"/>
        <v>RHABRIDEWELL CUSTODY SUITE</v>
      </c>
      <c r="AW993" s="116" t="s">
        <v>3266</v>
      </c>
      <c r="AX993" s="116" t="s">
        <v>3267</v>
      </c>
      <c r="AY993" s="116" t="s">
        <v>3266</v>
      </c>
      <c r="AZ993" s="116" t="s">
        <v>3267</v>
      </c>
      <c r="BA993" s="116" t="str">
        <f t="shared" si="429"/>
        <v>RHA</v>
      </c>
    </row>
    <row r="994" spans="48:53" hidden="1" x14ac:dyDescent="0.3">
      <c r="AV994" s="115" t="str">
        <f t="shared" si="428"/>
        <v>RHABROOMHILL HOUSE</v>
      </c>
      <c r="AW994" s="116" t="s">
        <v>8375</v>
      </c>
      <c r="AX994" s="116" t="s">
        <v>9207</v>
      </c>
      <c r="AY994" s="116" t="s">
        <v>8375</v>
      </c>
      <c r="AZ994" s="116" t="s">
        <v>9207</v>
      </c>
      <c r="BA994" s="116" t="str">
        <f t="shared" si="429"/>
        <v>RHA</v>
      </c>
    </row>
    <row r="995" spans="48:53" hidden="1" x14ac:dyDescent="0.3">
      <c r="AV995" s="115" t="str">
        <f t="shared" si="428"/>
        <v>RHABULWELL RIVERSIDE</v>
      </c>
      <c r="AW995" s="116" t="s">
        <v>3338</v>
      </c>
      <c r="AX995" s="116" t="s">
        <v>3339</v>
      </c>
      <c r="AY995" s="116" t="s">
        <v>3338</v>
      </c>
      <c r="AZ995" s="116" t="s">
        <v>3339</v>
      </c>
      <c r="BA995" s="116" t="str">
        <f t="shared" si="429"/>
        <v>RHA</v>
      </c>
    </row>
    <row r="996" spans="48:53" hidden="1" x14ac:dyDescent="0.3">
      <c r="AV996" s="115" t="str">
        <f t="shared" si="428"/>
        <v>RHABURDEN CRESCENT</v>
      </c>
      <c r="AW996" s="116" t="s">
        <v>3328</v>
      </c>
      <c r="AX996" s="116" t="s">
        <v>3329</v>
      </c>
      <c r="AY996" s="116" t="s">
        <v>3328</v>
      </c>
      <c r="AZ996" s="116" t="s">
        <v>3329</v>
      </c>
      <c r="BA996" s="116" t="str">
        <f t="shared" si="429"/>
        <v>RHA</v>
      </c>
    </row>
    <row r="997" spans="48:53" hidden="1" x14ac:dyDescent="0.3">
      <c r="AV997" s="115" t="str">
        <f t="shared" si="428"/>
        <v>RHACEDARS REHABILITATION UNIT</v>
      </c>
      <c r="AW997" s="116" t="s">
        <v>3300</v>
      </c>
      <c r="AX997" s="116" t="s">
        <v>3301</v>
      </c>
      <c r="AY997" s="116" t="s">
        <v>3300</v>
      </c>
      <c r="AZ997" s="116" t="s">
        <v>3301</v>
      </c>
      <c r="BA997" s="116" t="str">
        <f t="shared" si="429"/>
        <v>RHA</v>
      </c>
    </row>
    <row r="998" spans="48:53" hidden="1" x14ac:dyDescent="0.3">
      <c r="AV998" s="115" t="str">
        <f t="shared" si="428"/>
        <v>RHACENTRAL NOTTINGHAMSHIRE MIND</v>
      </c>
      <c r="AW998" s="116" t="s">
        <v>3340</v>
      </c>
      <c r="AX998" s="116" t="s">
        <v>3341</v>
      </c>
      <c r="AY998" s="116" t="s">
        <v>3340</v>
      </c>
      <c r="AZ998" s="116" t="s">
        <v>3341</v>
      </c>
      <c r="BA998" s="116" t="str">
        <f t="shared" si="429"/>
        <v>RHA</v>
      </c>
    </row>
    <row r="999" spans="48:53" hidden="1" x14ac:dyDescent="0.3">
      <c r="AV999" s="115" t="str">
        <f t="shared" si="428"/>
        <v>RHACHILD &amp; FAMILY THERAPY UNIT (NEWARK &amp; SHERWOOD)</v>
      </c>
      <c r="AW999" s="116" t="s">
        <v>3258</v>
      </c>
      <c r="AX999" s="116" t="s">
        <v>3259</v>
      </c>
      <c r="AY999" s="116" t="s">
        <v>3258</v>
      </c>
      <c r="AZ999" s="116" t="s">
        <v>3259</v>
      </c>
      <c r="BA999" s="116" t="str">
        <f t="shared" si="429"/>
        <v>RHA</v>
      </c>
    </row>
    <row r="1000" spans="48:53" hidden="1" x14ac:dyDescent="0.3">
      <c r="AV1000" s="115" t="str">
        <f t="shared" si="428"/>
        <v>RHACITY PROBATION SMT - RX</v>
      </c>
      <c r="AW1000" s="116" t="s">
        <v>3411</v>
      </c>
      <c r="AX1000" s="116" t="s">
        <v>3412</v>
      </c>
      <c r="AY1000" s="116" t="s">
        <v>3411</v>
      </c>
      <c r="AZ1000" s="116" t="s">
        <v>3412</v>
      </c>
      <c r="BA1000" s="116" t="str">
        <f t="shared" si="429"/>
        <v>RHA</v>
      </c>
    </row>
    <row r="1001" spans="48:53" hidden="1" x14ac:dyDescent="0.3">
      <c r="AV1001" s="115" t="str">
        <f t="shared" si="428"/>
        <v>RHACOAL AUTHORITY BUILDING</v>
      </c>
      <c r="AW1001" s="116" t="s">
        <v>3354</v>
      </c>
      <c r="AX1001" s="116" t="s">
        <v>3355</v>
      </c>
      <c r="AY1001" s="116" t="s">
        <v>3354</v>
      </c>
      <c r="AZ1001" s="116" t="s">
        <v>3355</v>
      </c>
      <c r="BA1001" s="116" t="str">
        <f t="shared" si="429"/>
        <v>RHA</v>
      </c>
    </row>
    <row r="1002" spans="48:53" hidden="1" x14ac:dyDescent="0.3">
      <c r="AV1002" s="115" t="str">
        <f t="shared" si="428"/>
        <v>RHACOMMUNITY IN-REACH</v>
      </c>
      <c r="AW1002" s="116" t="s">
        <v>3254</v>
      </c>
      <c r="AX1002" s="116" t="s">
        <v>3255</v>
      </c>
      <c r="AY1002" s="116" t="s">
        <v>3254</v>
      </c>
      <c r="AZ1002" s="116" t="s">
        <v>3255</v>
      </c>
      <c r="BA1002" s="116" t="str">
        <f t="shared" si="429"/>
        <v>RHA</v>
      </c>
    </row>
    <row r="1003" spans="48:53" hidden="1" x14ac:dyDescent="0.3">
      <c r="AV1003" s="115" t="str">
        <f t="shared" si="428"/>
        <v>RHACOUNTY HEALTH PARTNERSHIPS</v>
      </c>
      <c r="AW1003" s="116" t="s">
        <v>3240</v>
      </c>
      <c r="AX1003" s="116" t="s">
        <v>3241</v>
      </c>
      <c r="AY1003" s="116" t="s">
        <v>3240</v>
      </c>
      <c r="AZ1003" s="116" t="s">
        <v>3241</v>
      </c>
      <c r="BA1003" s="116" t="str">
        <f t="shared" si="429"/>
        <v>RHA</v>
      </c>
    </row>
    <row r="1004" spans="48:53" hidden="1" x14ac:dyDescent="0.3">
      <c r="AV1004" s="115" t="str">
        <f t="shared" si="428"/>
        <v>RHACOUNTY SOUTH PROBABION SMT - RX</v>
      </c>
      <c r="AW1004" s="116" t="s">
        <v>3423</v>
      </c>
      <c r="AX1004" s="116" t="s">
        <v>3424</v>
      </c>
      <c r="AY1004" s="116" t="s">
        <v>3423</v>
      </c>
      <c r="AZ1004" s="116" t="s">
        <v>3424</v>
      </c>
      <c r="BA1004" s="116" t="str">
        <f t="shared" si="429"/>
        <v>RHA</v>
      </c>
    </row>
    <row r="1005" spans="48:53" hidden="1" x14ac:dyDescent="0.3">
      <c r="AV1005" s="115" t="str">
        <f t="shared" si="428"/>
        <v>RHADERWENT UNIT</v>
      </c>
      <c r="AW1005" s="116" t="s">
        <v>3296</v>
      </c>
      <c r="AX1005" s="116" t="s">
        <v>3297</v>
      </c>
      <c r="AY1005" s="116" t="s">
        <v>3296</v>
      </c>
      <c r="AZ1005" s="116" t="s">
        <v>3297</v>
      </c>
      <c r="BA1005" s="116" t="str">
        <f t="shared" si="429"/>
        <v>RHA</v>
      </c>
    </row>
    <row r="1006" spans="48:53" hidden="1" x14ac:dyDescent="0.3">
      <c r="AV1006" s="115" t="str">
        <f t="shared" ref="AV1006:AV1070" si="430">CONCATENATE(LEFT(AW1006, 3),AX1006)</f>
        <v>RHAFOUR SEASONS - ARNOLD</v>
      </c>
      <c r="AW1006" s="116" t="s">
        <v>3310</v>
      </c>
      <c r="AX1006" s="116" t="s">
        <v>3311</v>
      </c>
      <c r="AY1006" s="116" t="s">
        <v>3310</v>
      </c>
      <c r="AZ1006" s="116" t="s">
        <v>3311</v>
      </c>
      <c r="BA1006" s="116" t="str">
        <f t="shared" ref="BA1006:BA1070" si="431">LEFT(AY1006,3)</f>
        <v>RHA</v>
      </c>
    </row>
    <row r="1007" spans="48:53" hidden="1" x14ac:dyDescent="0.3">
      <c r="AV1007" s="115" t="str">
        <f t="shared" si="430"/>
        <v>RHAGEDLING COMM LRNG DISAB SERV</v>
      </c>
      <c r="AW1007" s="116" t="s">
        <v>3268</v>
      </c>
      <c r="AX1007" s="116" t="s">
        <v>3269</v>
      </c>
      <c r="AY1007" s="116" t="s">
        <v>3268</v>
      </c>
      <c r="AZ1007" s="116" t="s">
        <v>3269</v>
      </c>
      <c r="BA1007" s="116" t="str">
        <f t="shared" si="431"/>
        <v>RHA</v>
      </c>
    </row>
    <row r="1008" spans="48:53" hidden="1" x14ac:dyDescent="0.3">
      <c r="AV1008" s="115" t="str">
        <f t="shared" si="430"/>
        <v>RHAGREENWOOD AND SNEINTON FMC</v>
      </c>
      <c r="AW1008" s="116" t="s">
        <v>3366</v>
      </c>
      <c r="AX1008" s="116" t="s">
        <v>3367</v>
      </c>
      <c r="AY1008" s="116" t="s">
        <v>3366</v>
      </c>
      <c r="AZ1008" s="116" t="s">
        <v>3367</v>
      </c>
      <c r="BA1008" s="116" t="str">
        <f t="shared" si="431"/>
        <v>RHA</v>
      </c>
    </row>
    <row r="1009" spans="48:53" hidden="1" x14ac:dyDescent="0.3">
      <c r="AV1009" s="115" t="str">
        <f t="shared" si="430"/>
        <v>RHAHARWORTH &amp; BIRCOTES</v>
      </c>
      <c r="AW1009" s="116" t="s">
        <v>3242</v>
      </c>
      <c r="AX1009" s="116" t="s">
        <v>3243</v>
      </c>
      <c r="AY1009" s="116" t="s">
        <v>3242</v>
      </c>
      <c r="AZ1009" s="116" t="s">
        <v>3243</v>
      </c>
      <c r="BA1009" s="116" t="str">
        <f t="shared" si="431"/>
        <v>RHA</v>
      </c>
    </row>
    <row r="1010" spans="48:53" hidden="1" x14ac:dyDescent="0.3">
      <c r="AV1010" s="115" t="str">
        <f t="shared" si="430"/>
        <v>RHAHEALTH POINT</v>
      </c>
      <c r="AW1010" s="116" t="s">
        <v>3308</v>
      </c>
      <c r="AX1010" s="116" t="s">
        <v>3309</v>
      </c>
      <c r="AY1010" s="116" t="s">
        <v>3308</v>
      </c>
      <c r="AZ1010" s="116" t="s">
        <v>3309</v>
      </c>
      <c r="BA1010" s="116" t="str">
        <f t="shared" si="431"/>
        <v>RHA</v>
      </c>
    </row>
    <row r="1011" spans="48:53" hidden="1" x14ac:dyDescent="0.3">
      <c r="AV1011" s="115" t="str">
        <f t="shared" si="430"/>
        <v>RHAHEATHCOAT BUILDINGS</v>
      </c>
      <c r="AW1011" s="116" t="s">
        <v>3304</v>
      </c>
      <c r="AX1011" s="116" t="s">
        <v>3305</v>
      </c>
      <c r="AY1011" s="116" t="s">
        <v>3304</v>
      </c>
      <c r="AZ1011" s="116" t="s">
        <v>3305</v>
      </c>
      <c r="BA1011" s="116" t="str">
        <f t="shared" si="431"/>
        <v>RHA</v>
      </c>
    </row>
    <row r="1012" spans="48:53" hidden="1" x14ac:dyDescent="0.3">
      <c r="AV1012" s="115" t="str">
        <f t="shared" si="430"/>
        <v>RHAHEATHERDENE</v>
      </c>
      <c r="AW1012" s="116" t="s">
        <v>3264</v>
      </c>
      <c r="AX1012" s="116" t="s">
        <v>3265</v>
      </c>
      <c r="AY1012" s="116" t="s">
        <v>3264</v>
      </c>
      <c r="AZ1012" s="116" t="s">
        <v>3265</v>
      </c>
      <c r="BA1012" s="116" t="str">
        <f t="shared" si="431"/>
        <v>RHA</v>
      </c>
    </row>
    <row r="1013" spans="48:53" hidden="1" x14ac:dyDescent="0.3">
      <c r="AV1013" s="115" t="str">
        <f t="shared" si="430"/>
        <v>RHAHIGHBURY HOSPITAL</v>
      </c>
      <c r="AW1013" s="116" t="s">
        <v>3346</v>
      </c>
      <c r="AX1013" s="116" t="s">
        <v>3347</v>
      </c>
      <c r="AY1013" s="116" t="s">
        <v>3346</v>
      </c>
      <c r="AZ1013" s="116" t="s">
        <v>3347</v>
      </c>
      <c r="BA1013" s="116" t="str">
        <f t="shared" si="431"/>
        <v>RHA</v>
      </c>
    </row>
    <row r="1014" spans="48:53" hidden="1" x14ac:dyDescent="0.3">
      <c r="AV1014" s="115" t="str">
        <f t="shared" si="430"/>
        <v>RHAHOPEWOOD</v>
      </c>
      <c r="AW1014" s="116" t="s">
        <v>3300</v>
      </c>
      <c r="AX1014" s="116" t="s">
        <v>11082</v>
      </c>
      <c r="AY1014" s="116" t="s">
        <v>3300</v>
      </c>
      <c r="AZ1014" s="116" t="s">
        <v>11082</v>
      </c>
      <c r="BA1014" s="116" t="str">
        <f t="shared" si="431"/>
        <v>RHA</v>
      </c>
    </row>
    <row r="1015" spans="48:53" hidden="1" x14ac:dyDescent="0.3">
      <c r="AV1015" s="115" t="str">
        <f t="shared" si="430"/>
        <v>RHAJOHN EASTWOOD HOSPICE</v>
      </c>
      <c r="AW1015" s="116" t="s">
        <v>8716</v>
      </c>
      <c r="AX1015" s="116" t="s">
        <v>8717</v>
      </c>
      <c r="AY1015" s="116" t="s">
        <v>8716</v>
      </c>
      <c r="AZ1015" s="116" t="s">
        <v>8717</v>
      </c>
      <c r="BA1015" s="116" t="str">
        <f t="shared" si="431"/>
        <v>RHA</v>
      </c>
    </row>
    <row r="1016" spans="48:53" hidden="1" x14ac:dyDescent="0.3">
      <c r="AV1016" s="115" t="str">
        <f t="shared" si="430"/>
        <v>RHAKINGS MILL HOSPITAL</v>
      </c>
      <c r="AW1016" s="116" t="s">
        <v>3324</v>
      </c>
      <c r="AX1016" s="116" t="s">
        <v>3325</v>
      </c>
      <c r="AY1016" s="116" t="s">
        <v>3324</v>
      </c>
      <c r="AZ1016" s="116" t="s">
        <v>3325</v>
      </c>
      <c r="BA1016" s="116" t="str">
        <f t="shared" si="431"/>
        <v>RHA</v>
      </c>
    </row>
    <row r="1017" spans="48:53" hidden="1" x14ac:dyDescent="0.3">
      <c r="AV1017" s="115" t="str">
        <f t="shared" si="430"/>
        <v>RHALINGS BAR HOSPITAL</v>
      </c>
      <c r="AW1017" s="116" t="s">
        <v>3348</v>
      </c>
      <c r="AX1017" s="116" t="s">
        <v>3349</v>
      </c>
      <c r="AY1017" s="116" t="s">
        <v>3348</v>
      </c>
      <c r="AZ1017" s="116" t="s">
        <v>3349</v>
      </c>
      <c r="BA1017" s="116" t="str">
        <f t="shared" si="431"/>
        <v>RHA</v>
      </c>
    </row>
    <row r="1018" spans="48:53" hidden="1" x14ac:dyDescent="0.3">
      <c r="AV1018" s="115" t="str">
        <f t="shared" si="430"/>
        <v>RHAMANSFIELD COMMUNITY HOSPITAL</v>
      </c>
      <c r="AW1018" s="116" t="s">
        <v>3260</v>
      </c>
      <c r="AX1018" s="116" t="s">
        <v>3261</v>
      </c>
      <c r="AY1018" s="116" t="s">
        <v>3260</v>
      </c>
      <c r="AZ1018" s="116" t="s">
        <v>3261</v>
      </c>
      <c r="BA1018" s="116" t="str">
        <f t="shared" si="431"/>
        <v>RHA</v>
      </c>
    </row>
    <row r="1019" spans="48:53" hidden="1" x14ac:dyDescent="0.3">
      <c r="AV1019" s="115" t="str">
        <f t="shared" si="430"/>
        <v>RHAMEADOWBANK DAY HOSPITAL</v>
      </c>
      <c r="AW1019" s="116" t="s">
        <v>3344</v>
      </c>
      <c r="AX1019" s="116" t="s">
        <v>3345</v>
      </c>
      <c r="AY1019" s="116" t="s">
        <v>3344</v>
      </c>
      <c r="AZ1019" s="116" t="s">
        <v>3345</v>
      </c>
      <c r="BA1019" s="116" t="str">
        <f t="shared" si="431"/>
        <v>RHA</v>
      </c>
    </row>
    <row r="1020" spans="48:53" hidden="1" x14ac:dyDescent="0.3">
      <c r="AV1020" s="115" t="str">
        <f t="shared" si="430"/>
        <v>RHAMEDENBANKS</v>
      </c>
      <c r="AW1020" s="116" t="s">
        <v>3294</v>
      </c>
      <c r="AX1020" s="116" t="s">
        <v>3295</v>
      </c>
      <c r="AY1020" s="116" t="s">
        <v>3294</v>
      </c>
      <c r="AZ1020" s="116" t="s">
        <v>3295</v>
      </c>
      <c r="BA1020" s="116" t="str">
        <f t="shared" si="431"/>
        <v>RHA</v>
      </c>
    </row>
    <row r="1021" spans="48:53" hidden="1" x14ac:dyDescent="0.3">
      <c r="AV1021" s="115" t="str">
        <f t="shared" si="430"/>
        <v>RHAMILLBROOK MENTAL HEALTH UNIT</v>
      </c>
      <c r="AW1021" s="116" t="s">
        <v>3262</v>
      </c>
      <c r="AX1021" s="116" t="s">
        <v>3263</v>
      </c>
      <c r="AY1021" s="116" t="s">
        <v>3262</v>
      </c>
      <c r="AZ1021" s="116" t="s">
        <v>3263</v>
      </c>
      <c r="BA1021" s="116" t="str">
        <f t="shared" si="431"/>
        <v>RHA</v>
      </c>
    </row>
    <row r="1022" spans="48:53" hidden="1" x14ac:dyDescent="0.3">
      <c r="AV1022" s="115" t="str">
        <f t="shared" si="430"/>
        <v>RHAMIND</v>
      </c>
      <c r="AW1022" s="116" t="s">
        <v>3318</v>
      </c>
      <c r="AX1022" s="116" t="s">
        <v>3319</v>
      </c>
      <c r="AY1022" s="116" t="s">
        <v>3318</v>
      </c>
      <c r="AZ1022" s="116" t="s">
        <v>3319</v>
      </c>
      <c r="BA1022" s="116" t="str">
        <f t="shared" si="431"/>
        <v>RHA</v>
      </c>
    </row>
    <row r="1023" spans="48:53" hidden="1" x14ac:dyDescent="0.3">
      <c r="AV1023" s="115" t="str">
        <f t="shared" si="430"/>
        <v>RHAMINERS WELFARE ANNEXE</v>
      </c>
      <c r="AW1023" s="116" t="s">
        <v>3280</v>
      </c>
      <c r="AX1023" s="116" t="s">
        <v>3281</v>
      </c>
      <c r="AY1023" s="116" t="s">
        <v>3280</v>
      </c>
      <c r="AZ1023" s="116" t="s">
        <v>3281</v>
      </c>
      <c r="BA1023" s="116" t="str">
        <f t="shared" si="431"/>
        <v>RHA</v>
      </c>
    </row>
    <row r="1024" spans="48:53" hidden="1" x14ac:dyDescent="0.3">
      <c r="AV1024" s="115" t="str">
        <f t="shared" si="430"/>
        <v>RHANEWARK HOSPITAL</v>
      </c>
      <c r="AW1024" s="116" t="s">
        <v>3326</v>
      </c>
      <c r="AX1024" s="116" t="s">
        <v>3327</v>
      </c>
      <c r="AY1024" s="116" t="s">
        <v>3326</v>
      </c>
      <c r="AZ1024" s="116" t="s">
        <v>3327</v>
      </c>
      <c r="BA1024" s="116" t="str">
        <f t="shared" si="431"/>
        <v>RHA</v>
      </c>
    </row>
    <row r="1025" spans="48:53" hidden="1" x14ac:dyDescent="0.3">
      <c r="AV1025" s="115" t="str">
        <f t="shared" si="430"/>
        <v>RHANOOK &amp; CRANNY</v>
      </c>
      <c r="AW1025" s="116" t="s">
        <v>3248</v>
      </c>
      <c r="AX1025" s="116" t="s">
        <v>3249</v>
      </c>
      <c r="AY1025" s="116" t="s">
        <v>3248</v>
      </c>
      <c r="AZ1025" s="116" t="s">
        <v>3249</v>
      </c>
      <c r="BA1025" s="116" t="str">
        <f t="shared" si="431"/>
        <v>RHA</v>
      </c>
    </row>
    <row r="1026" spans="48:53" hidden="1" x14ac:dyDescent="0.3">
      <c r="AV1026" s="115" t="str">
        <f t="shared" si="430"/>
        <v>RHANORTH GATE</v>
      </c>
      <c r="AW1026" s="116" t="s">
        <v>3278</v>
      </c>
      <c r="AX1026" s="116" t="s">
        <v>3279</v>
      </c>
      <c r="AY1026" s="116" t="s">
        <v>3278</v>
      </c>
      <c r="AZ1026" s="116" t="s">
        <v>3279</v>
      </c>
      <c r="BA1026" s="116" t="str">
        <f t="shared" si="431"/>
        <v>RHA</v>
      </c>
    </row>
    <row r="1027" spans="48:53" hidden="1" x14ac:dyDescent="0.3">
      <c r="AV1027" s="115" t="str">
        <f t="shared" si="430"/>
        <v>RHANORTH NOTTS D.A.-ASH - RX</v>
      </c>
      <c r="AW1027" s="116" t="s">
        <v>3413</v>
      </c>
      <c r="AX1027" s="116" t="s">
        <v>3414</v>
      </c>
      <c r="AY1027" s="116" t="s">
        <v>3413</v>
      </c>
      <c r="AZ1027" s="116" t="s">
        <v>3414</v>
      </c>
      <c r="BA1027" s="116" t="str">
        <f t="shared" si="431"/>
        <v>RHA</v>
      </c>
    </row>
    <row r="1028" spans="48:53" hidden="1" x14ac:dyDescent="0.3">
      <c r="AV1028" s="115" t="str">
        <f t="shared" si="430"/>
        <v>RHANORTH NOTTS D.A.-MANS - RX</v>
      </c>
      <c r="AW1028" s="116" t="s">
        <v>3415</v>
      </c>
      <c r="AX1028" s="116" t="s">
        <v>3416</v>
      </c>
      <c r="AY1028" s="116" t="s">
        <v>3415</v>
      </c>
      <c r="AZ1028" s="116" t="s">
        <v>3416</v>
      </c>
      <c r="BA1028" s="116" t="str">
        <f t="shared" si="431"/>
        <v>RHA</v>
      </c>
    </row>
    <row r="1029" spans="48:53" hidden="1" x14ac:dyDescent="0.3">
      <c r="AV1029" s="115" t="str">
        <f t="shared" si="430"/>
        <v>RHANORTH NOTTS D.A.-N/S - RX</v>
      </c>
      <c r="AW1029" s="116" t="s">
        <v>3417</v>
      </c>
      <c r="AX1029" s="116" t="s">
        <v>3418</v>
      </c>
      <c r="AY1029" s="116" t="s">
        <v>3417</v>
      </c>
      <c r="AZ1029" s="116" t="s">
        <v>3418</v>
      </c>
      <c r="BA1029" s="116" t="str">
        <f t="shared" si="431"/>
        <v>RHA</v>
      </c>
    </row>
    <row r="1030" spans="48:53" hidden="1" x14ac:dyDescent="0.3">
      <c r="AV1030" s="115" t="str">
        <f t="shared" si="430"/>
        <v>RHANORTH NOTTS FACE-IT-RX</v>
      </c>
      <c r="AW1030" s="116" t="s">
        <v>3409</v>
      </c>
      <c r="AX1030" s="116" t="s">
        <v>3410</v>
      </c>
      <c r="AY1030" s="116" t="s">
        <v>3409</v>
      </c>
      <c r="AZ1030" s="116" t="s">
        <v>3410</v>
      </c>
      <c r="BA1030" s="116" t="str">
        <f t="shared" si="431"/>
        <v>RHA</v>
      </c>
    </row>
    <row r="1031" spans="48:53" hidden="1" x14ac:dyDescent="0.3">
      <c r="AV1031" s="115" t="str">
        <f t="shared" si="430"/>
        <v>RHANORTH NOTTS FORENSIC - RX</v>
      </c>
      <c r="AW1031" s="116" t="s">
        <v>3419</v>
      </c>
      <c r="AX1031" s="116" t="s">
        <v>3420</v>
      </c>
      <c r="AY1031" s="116" t="s">
        <v>3419</v>
      </c>
      <c r="AZ1031" s="116" t="s">
        <v>3420</v>
      </c>
      <c r="BA1031" s="116" t="str">
        <f t="shared" si="431"/>
        <v>RHA</v>
      </c>
    </row>
    <row r="1032" spans="48:53" hidden="1" x14ac:dyDescent="0.3">
      <c r="AV1032" s="115" t="str">
        <f t="shared" si="430"/>
        <v>RHANORTH NOTTS LD W9 - RX</v>
      </c>
      <c r="AW1032" s="116" t="s">
        <v>3386</v>
      </c>
      <c r="AX1032" s="116" t="s">
        <v>3387</v>
      </c>
      <c r="AY1032" s="116" t="s">
        <v>3386</v>
      </c>
      <c r="AZ1032" s="116" t="s">
        <v>3387</v>
      </c>
      <c r="BA1032" s="116" t="str">
        <f t="shared" si="431"/>
        <v>RHA</v>
      </c>
    </row>
    <row r="1033" spans="48:53" hidden="1" x14ac:dyDescent="0.3">
      <c r="AV1033" s="115" t="str">
        <f t="shared" si="430"/>
        <v>RHANORTH NOTTS LD YP - RX</v>
      </c>
      <c r="AW1033" s="116" t="s">
        <v>3425</v>
      </c>
      <c r="AX1033" s="116" t="s">
        <v>3426</v>
      </c>
      <c r="AY1033" s="116" t="s">
        <v>3425</v>
      </c>
      <c r="AZ1033" s="116" t="s">
        <v>3426</v>
      </c>
      <c r="BA1033" s="116" t="str">
        <f t="shared" si="431"/>
        <v>RHA</v>
      </c>
    </row>
    <row r="1034" spans="48:53" hidden="1" x14ac:dyDescent="0.3">
      <c r="AV1034" s="115" t="str">
        <f t="shared" si="430"/>
        <v>RHANORTH NOTTS LD YW - RX</v>
      </c>
      <c r="AW1034" s="116" t="s">
        <v>3431</v>
      </c>
      <c r="AX1034" s="116" t="s">
        <v>3432</v>
      </c>
      <c r="AY1034" s="116" t="s">
        <v>3431</v>
      </c>
      <c r="AZ1034" s="116" t="s">
        <v>3432</v>
      </c>
      <c r="BA1034" s="116" t="str">
        <f t="shared" si="431"/>
        <v>RHA</v>
      </c>
    </row>
    <row r="1035" spans="48:53" hidden="1" x14ac:dyDescent="0.3">
      <c r="AV1035" s="115" t="str">
        <f t="shared" si="430"/>
        <v>RHANORTH NOTTS LD YX - RX</v>
      </c>
      <c r="AW1035" s="116" t="s">
        <v>3433</v>
      </c>
      <c r="AX1035" s="116" t="s">
        <v>3434</v>
      </c>
      <c r="AY1035" s="116" t="s">
        <v>3433</v>
      </c>
      <c r="AZ1035" s="116" t="s">
        <v>3434</v>
      </c>
      <c r="BA1035" s="116" t="str">
        <f t="shared" si="431"/>
        <v>RHA</v>
      </c>
    </row>
    <row r="1036" spans="48:53" hidden="1" x14ac:dyDescent="0.3">
      <c r="AV1036" s="115" t="str">
        <f t="shared" si="430"/>
        <v>RHANORTH NOTTS MHSOP W0-RX</v>
      </c>
      <c r="AW1036" s="116" t="s">
        <v>3370</v>
      </c>
      <c r="AX1036" s="116" t="s">
        <v>3371</v>
      </c>
      <c r="AY1036" s="116" t="s">
        <v>3370</v>
      </c>
      <c r="AZ1036" s="116" t="s">
        <v>3371</v>
      </c>
      <c r="BA1036" s="116" t="str">
        <f t="shared" si="431"/>
        <v>RHA</v>
      </c>
    </row>
    <row r="1037" spans="48:53" hidden="1" x14ac:dyDescent="0.3">
      <c r="AV1037" s="115" t="str">
        <f t="shared" si="430"/>
        <v>RHANORTH NOTTS MHSOP W1-RX</v>
      </c>
      <c r="AW1037" s="116" t="s">
        <v>3372</v>
      </c>
      <c r="AX1037" s="116" t="s">
        <v>3373</v>
      </c>
      <c r="AY1037" s="116" t="s">
        <v>3372</v>
      </c>
      <c r="AZ1037" s="116" t="s">
        <v>3373</v>
      </c>
      <c r="BA1037" s="116" t="str">
        <f t="shared" si="431"/>
        <v>RHA</v>
      </c>
    </row>
    <row r="1038" spans="48:53" hidden="1" x14ac:dyDescent="0.3">
      <c r="AV1038" s="115" t="str">
        <f t="shared" si="430"/>
        <v>RHANORTH NOTTS MHSOP W2-RX</v>
      </c>
      <c r="AW1038" s="116" t="s">
        <v>3374</v>
      </c>
      <c r="AX1038" s="116" t="s">
        <v>3375</v>
      </c>
      <c r="AY1038" s="116" t="s">
        <v>3374</v>
      </c>
      <c r="AZ1038" s="116" t="s">
        <v>3375</v>
      </c>
      <c r="BA1038" s="116" t="str">
        <f t="shared" si="431"/>
        <v>RHA</v>
      </c>
    </row>
    <row r="1039" spans="48:53" hidden="1" x14ac:dyDescent="0.3">
      <c r="AV1039" s="115" t="str">
        <f t="shared" si="430"/>
        <v>RHANORTH NOTTS MHSOP XN-RX</v>
      </c>
      <c r="AW1039" s="116" t="s">
        <v>3392</v>
      </c>
      <c r="AX1039" s="116" t="s">
        <v>3393</v>
      </c>
      <c r="AY1039" s="116" t="s">
        <v>3392</v>
      </c>
      <c r="AZ1039" s="116" t="s">
        <v>3393</v>
      </c>
      <c r="BA1039" s="116" t="str">
        <f t="shared" si="431"/>
        <v>RHA</v>
      </c>
    </row>
    <row r="1040" spans="48:53" hidden="1" x14ac:dyDescent="0.3">
      <c r="AV1040" s="115" t="str">
        <f t="shared" si="430"/>
        <v>RHANORTH NOTTS MHSOP XP-RX</v>
      </c>
      <c r="AW1040" s="116" t="s">
        <v>3394</v>
      </c>
      <c r="AX1040" s="116" t="s">
        <v>3395</v>
      </c>
      <c r="AY1040" s="116" t="s">
        <v>3394</v>
      </c>
      <c r="AZ1040" s="116" t="s">
        <v>3395</v>
      </c>
      <c r="BA1040" s="116" t="str">
        <f t="shared" si="431"/>
        <v>RHA</v>
      </c>
    </row>
    <row r="1041" spans="48:53" hidden="1" x14ac:dyDescent="0.3">
      <c r="AV1041" s="115" t="str">
        <f t="shared" si="430"/>
        <v>RHANORTH NOTTS MHSOP XQ-RX</v>
      </c>
      <c r="AW1041" s="116" t="s">
        <v>3396</v>
      </c>
      <c r="AX1041" s="116" t="s">
        <v>3397</v>
      </c>
      <c r="AY1041" s="116" t="s">
        <v>3396</v>
      </c>
      <c r="AZ1041" s="116" t="s">
        <v>3397</v>
      </c>
      <c r="BA1041" s="116" t="str">
        <f t="shared" si="431"/>
        <v>RHA</v>
      </c>
    </row>
    <row r="1042" spans="48:53" hidden="1" x14ac:dyDescent="0.3">
      <c r="AV1042" s="115" t="str">
        <f t="shared" si="430"/>
        <v>RHANORTH NOTTS MILLBROOK W8-RX</v>
      </c>
      <c r="AW1042" s="116" t="s">
        <v>3384</v>
      </c>
      <c r="AX1042" s="116" t="s">
        <v>3385</v>
      </c>
      <c r="AY1042" s="116" t="s">
        <v>3384</v>
      </c>
      <c r="AZ1042" s="116" t="s">
        <v>3385</v>
      </c>
      <c r="BA1042" s="116" t="str">
        <f t="shared" si="431"/>
        <v>RHA</v>
      </c>
    </row>
    <row r="1043" spans="48:53" hidden="1" x14ac:dyDescent="0.3">
      <c r="AV1043" s="115" t="str">
        <f t="shared" si="430"/>
        <v>RHANORTH NOTTS MILLBROOK XL-RX</v>
      </c>
      <c r="AW1043" s="116" t="s">
        <v>3390</v>
      </c>
      <c r="AX1043" s="116" t="s">
        <v>3391</v>
      </c>
      <c r="AY1043" s="116" t="s">
        <v>3390</v>
      </c>
      <c r="AZ1043" s="116" t="s">
        <v>3391</v>
      </c>
      <c r="BA1043" s="116" t="str">
        <f t="shared" si="431"/>
        <v>RHA</v>
      </c>
    </row>
    <row r="1044" spans="48:53" hidden="1" x14ac:dyDescent="0.3">
      <c r="AV1044" s="115" t="str">
        <f t="shared" si="430"/>
        <v>RHANORTH NOTTS MILLBROOK XR-RX</v>
      </c>
      <c r="AW1044" s="116" t="s">
        <v>3398</v>
      </c>
      <c r="AX1044" s="116" t="s">
        <v>3399</v>
      </c>
      <c r="AY1044" s="116" t="s">
        <v>3398</v>
      </c>
      <c r="AZ1044" s="116" t="s">
        <v>3399</v>
      </c>
      <c r="BA1044" s="116" t="str">
        <f t="shared" si="431"/>
        <v>RHA</v>
      </c>
    </row>
    <row r="1045" spans="48:53" hidden="1" x14ac:dyDescent="0.3">
      <c r="AV1045" s="115" t="str">
        <f t="shared" si="430"/>
        <v>RHANORTH NOTTS MILLBROOK XT-RX</v>
      </c>
      <c r="AW1045" s="116" t="s">
        <v>3400</v>
      </c>
      <c r="AX1045" s="116" t="s">
        <v>3401</v>
      </c>
      <c r="AY1045" s="116" t="s">
        <v>3400</v>
      </c>
      <c r="AZ1045" s="116" t="s">
        <v>3401</v>
      </c>
      <c r="BA1045" s="116" t="str">
        <f t="shared" si="431"/>
        <v>RHA</v>
      </c>
    </row>
    <row r="1046" spans="48:53" hidden="1" x14ac:dyDescent="0.3">
      <c r="AV1046" s="115" t="str">
        <f t="shared" si="430"/>
        <v>RHANORTH NOTTS MILLBROOK XW-RX</v>
      </c>
      <c r="AW1046" s="116" t="s">
        <v>3402</v>
      </c>
      <c r="AX1046" s="116" t="s">
        <v>3403</v>
      </c>
      <c r="AY1046" s="116" t="s">
        <v>3402</v>
      </c>
      <c r="AZ1046" s="116" t="s">
        <v>3403</v>
      </c>
      <c r="BA1046" s="116" t="str">
        <f t="shared" si="431"/>
        <v>RHA</v>
      </c>
    </row>
    <row r="1047" spans="48:53" hidden="1" x14ac:dyDescent="0.3">
      <c r="AV1047" s="115" t="str">
        <f t="shared" si="430"/>
        <v>RHANORTH NOTTS MILLBROOK XW-RX</v>
      </c>
      <c r="AW1047" s="116" t="s">
        <v>3404</v>
      </c>
      <c r="AX1047" s="116" t="s">
        <v>3403</v>
      </c>
      <c r="AY1047" s="116" t="s">
        <v>3404</v>
      </c>
      <c r="AZ1047" s="116" t="s">
        <v>3403</v>
      </c>
      <c r="BA1047" s="116" t="str">
        <f t="shared" si="431"/>
        <v>RHA</v>
      </c>
    </row>
    <row r="1048" spans="48:53" hidden="1" x14ac:dyDescent="0.3">
      <c r="AV1048" s="115" t="str">
        <f t="shared" si="430"/>
        <v>RHANORTH NOTTS MILLBROOK XX-RX</v>
      </c>
      <c r="AW1048" s="116" t="s">
        <v>3405</v>
      </c>
      <c r="AX1048" s="116" t="s">
        <v>3406</v>
      </c>
      <c r="AY1048" s="116" t="s">
        <v>3405</v>
      </c>
      <c r="AZ1048" s="116" t="s">
        <v>3406</v>
      </c>
      <c r="BA1048" s="116" t="str">
        <f t="shared" si="431"/>
        <v>RHA</v>
      </c>
    </row>
    <row r="1049" spans="48:53" hidden="1" x14ac:dyDescent="0.3">
      <c r="AV1049" s="115" t="str">
        <f t="shared" si="430"/>
        <v>RHANORTH NOTTS MILLBROOK XY-RX</v>
      </c>
      <c r="AW1049" s="116" t="s">
        <v>3407</v>
      </c>
      <c r="AX1049" s="116" t="s">
        <v>3408</v>
      </c>
      <c r="AY1049" s="116" t="s">
        <v>3407</v>
      </c>
      <c r="AZ1049" s="116" t="s">
        <v>3408</v>
      </c>
      <c r="BA1049" s="116" t="str">
        <f t="shared" si="431"/>
        <v>RHA</v>
      </c>
    </row>
    <row r="1050" spans="48:53" hidden="1" x14ac:dyDescent="0.3">
      <c r="AV1050" s="115" t="str">
        <f t="shared" si="430"/>
        <v>RHANORTH NOTTS MILLBROOK YT - RX</v>
      </c>
      <c r="AW1050" s="116" t="s">
        <v>3429</v>
      </c>
      <c r="AX1050" s="116" t="s">
        <v>3430</v>
      </c>
      <c r="AY1050" s="116" t="s">
        <v>3429</v>
      </c>
      <c r="AZ1050" s="116" t="s">
        <v>3430</v>
      </c>
      <c r="BA1050" s="116" t="str">
        <f t="shared" si="431"/>
        <v>RHA</v>
      </c>
    </row>
    <row r="1051" spans="48:53" hidden="1" x14ac:dyDescent="0.3">
      <c r="AV1051" s="115" t="str">
        <f t="shared" si="430"/>
        <v>RHANORTH NOTTS NEWARK W3-RX</v>
      </c>
      <c r="AW1051" s="116" t="s">
        <v>3376</v>
      </c>
      <c r="AX1051" s="116" t="s">
        <v>3377</v>
      </c>
      <c r="AY1051" s="116" t="s">
        <v>3376</v>
      </c>
      <c r="AZ1051" s="116" t="s">
        <v>3377</v>
      </c>
      <c r="BA1051" s="116" t="str">
        <f t="shared" si="431"/>
        <v>RHA</v>
      </c>
    </row>
    <row r="1052" spans="48:53" hidden="1" x14ac:dyDescent="0.3">
      <c r="AV1052" s="115" t="str">
        <f t="shared" si="430"/>
        <v>RHANORTH NOTTS NEWARK W4-RX</v>
      </c>
      <c r="AW1052" s="116" t="s">
        <v>3378</v>
      </c>
      <c r="AX1052" s="116" t="s">
        <v>3379</v>
      </c>
      <c r="AY1052" s="116" t="s">
        <v>3378</v>
      </c>
      <c r="AZ1052" s="116" t="s">
        <v>3379</v>
      </c>
      <c r="BA1052" s="116" t="str">
        <f t="shared" si="431"/>
        <v>RHA</v>
      </c>
    </row>
    <row r="1053" spans="48:53" hidden="1" x14ac:dyDescent="0.3">
      <c r="AV1053" s="115" t="str">
        <f t="shared" si="430"/>
        <v>RHANORTH NOTTS NEWARK-RX</v>
      </c>
      <c r="AW1053" s="116" t="s">
        <v>3388</v>
      </c>
      <c r="AX1053" s="116" t="s">
        <v>3389</v>
      </c>
      <c r="AY1053" s="116" t="s">
        <v>3388</v>
      </c>
      <c r="AZ1053" s="116" t="s">
        <v>3389</v>
      </c>
      <c r="BA1053" s="116" t="str">
        <f t="shared" si="431"/>
        <v>RHA</v>
      </c>
    </row>
    <row r="1054" spans="48:53" hidden="1" x14ac:dyDescent="0.3">
      <c r="AV1054" s="115" t="str">
        <f t="shared" si="430"/>
        <v>RHANOTTINGHAM CITY HOSPITAL</v>
      </c>
      <c r="AW1054" s="116" t="s">
        <v>3334</v>
      </c>
      <c r="AX1054" s="116" t="s">
        <v>3335</v>
      </c>
      <c r="AY1054" s="116" t="s">
        <v>3334</v>
      </c>
      <c r="AZ1054" s="116" t="s">
        <v>3335</v>
      </c>
      <c r="BA1054" s="116" t="str">
        <f t="shared" si="431"/>
        <v>RHA</v>
      </c>
    </row>
    <row r="1055" spans="48:53" hidden="1" x14ac:dyDescent="0.3">
      <c r="AV1055" s="115" t="str">
        <f t="shared" si="430"/>
        <v>RHAOPEN DOOR</v>
      </c>
      <c r="AW1055" s="116" t="s">
        <v>3284</v>
      </c>
      <c r="AX1055" s="116" t="s">
        <v>3285</v>
      </c>
      <c r="AY1055" s="116" t="s">
        <v>3284</v>
      </c>
      <c r="AZ1055" s="116" t="s">
        <v>3285</v>
      </c>
      <c r="BA1055" s="116" t="str">
        <f t="shared" si="431"/>
        <v>RHA</v>
      </c>
    </row>
    <row r="1056" spans="48:53" hidden="1" x14ac:dyDescent="0.3">
      <c r="AV1056" s="115" t="str">
        <f t="shared" si="430"/>
        <v>RHAOXFORD CORNER</v>
      </c>
      <c r="AW1056" s="116" t="s">
        <v>3368</v>
      </c>
      <c r="AX1056" s="116" t="s">
        <v>3369</v>
      </c>
      <c r="AY1056" s="116" t="s">
        <v>3368</v>
      </c>
      <c r="AZ1056" s="116" t="s">
        <v>3369</v>
      </c>
      <c r="BA1056" s="116" t="str">
        <f t="shared" si="431"/>
        <v>RHA</v>
      </c>
    </row>
    <row r="1057" spans="48:53" hidden="1" x14ac:dyDescent="0.3">
      <c r="AV1057" s="115" t="str">
        <f t="shared" si="430"/>
        <v>RHAOXFORD CORNER - RX</v>
      </c>
      <c r="AW1057" s="116" t="s">
        <v>3427</v>
      </c>
      <c r="AX1057" s="116" t="s">
        <v>3428</v>
      </c>
      <c r="AY1057" s="116" t="s">
        <v>3427</v>
      </c>
      <c r="AZ1057" s="116" t="s">
        <v>3428</v>
      </c>
      <c r="BA1057" s="116" t="str">
        <f t="shared" si="431"/>
        <v>RHA</v>
      </c>
    </row>
    <row r="1058" spans="48:53" hidden="1" x14ac:dyDescent="0.3">
      <c r="AV1058" s="115" t="str">
        <f t="shared" si="430"/>
        <v>RHAPLATFORM ONE</v>
      </c>
      <c r="AW1058" s="116" t="s">
        <v>3292</v>
      </c>
      <c r="AX1058" s="116" t="s">
        <v>3293</v>
      </c>
      <c r="AY1058" s="116" t="s">
        <v>3292</v>
      </c>
      <c r="AZ1058" s="116" t="s">
        <v>3293</v>
      </c>
      <c r="BA1058" s="116" t="str">
        <f t="shared" si="431"/>
        <v>RHA</v>
      </c>
    </row>
    <row r="1059" spans="48:53" hidden="1" x14ac:dyDescent="0.3">
      <c r="AV1059" s="115" t="str">
        <f t="shared" si="430"/>
        <v>RHAPOW!</v>
      </c>
      <c r="AW1059" s="116" t="s">
        <v>3312</v>
      </c>
      <c r="AX1059" s="116" t="s">
        <v>3313</v>
      </c>
      <c r="AY1059" s="116" t="s">
        <v>3312</v>
      </c>
      <c r="AZ1059" s="116" t="s">
        <v>3313</v>
      </c>
      <c r="BA1059" s="116" t="str">
        <f t="shared" si="431"/>
        <v>RHA</v>
      </c>
    </row>
    <row r="1060" spans="48:53" hidden="1" x14ac:dyDescent="0.3">
      <c r="AV1060" s="115" t="str">
        <f t="shared" si="430"/>
        <v>RHARAMPTON HOSPITAL</v>
      </c>
      <c r="AW1060" s="116" t="s">
        <v>3238</v>
      </c>
      <c r="AX1060" s="116" t="s">
        <v>3239</v>
      </c>
      <c r="AY1060" s="116" t="s">
        <v>3238</v>
      </c>
      <c r="AZ1060" s="116" t="s">
        <v>3239</v>
      </c>
      <c r="BA1060" s="116" t="str">
        <f t="shared" si="431"/>
        <v>RHA</v>
      </c>
    </row>
    <row r="1061" spans="48:53" hidden="1" x14ac:dyDescent="0.3">
      <c r="AV1061" s="115" t="str">
        <f t="shared" si="430"/>
        <v>RHARECOVERY IN NOTTINGHAM-RX</v>
      </c>
      <c r="AW1061" s="116" t="s">
        <v>3382</v>
      </c>
      <c r="AX1061" s="116" t="s">
        <v>3383</v>
      </c>
      <c r="AY1061" s="116" t="s">
        <v>3382</v>
      </c>
      <c r="AZ1061" s="116" t="s">
        <v>3383</v>
      </c>
      <c r="BA1061" s="116" t="str">
        <f t="shared" si="431"/>
        <v>RHA</v>
      </c>
    </row>
    <row r="1062" spans="48:53" hidden="1" x14ac:dyDescent="0.3">
      <c r="AV1062" s="115" t="str">
        <f t="shared" si="430"/>
        <v>RHARED ART CAFE</v>
      </c>
      <c r="AW1062" s="116" t="s">
        <v>3286</v>
      </c>
      <c r="AX1062" s="116" t="s">
        <v>3287</v>
      </c>
      <c r="AY1062" s="116" t="s">
        <v>3286</v>
      </c>
      <c r="AZ1062" s="116" t="s">
        <v>3287</v>
      </c>
      <c r="BA1062" s="116" t="str">
        <f t="shared" si="431"/>
        <v>RHA</v>
      </c>
    </row>
    <row r="1063" spans="48:53" hidden="1" x14ac:dyDescent="0.3">
      <c r="AV1063" s="115" t="str">
        <f t="shared" si="430"/>
        <v>RHAREES ROW</v>
      </c>
      <c r="AW1063" s="116" t="s">
        <v>3330</v>
      </c>
      <c r="AX1063" s="116" t="s">
        <v>3331</v>
      </c>
      <c r="AY1063" s="116" t="s">
        <v>3330</v>
      </c>
      <c r="AZ1063" s="116" t="s">
        <v>3331</v>
      </c>
      <c r="BA1063" s="116" t="str">
        <f t="shared" si="431"/>
        <v>RHA</v>
      </c>
    </row>
    <row r="1064" spans="48:53" hidden="1" x14ac:dyDescent="0.3">
      <c r="AV1064" s="115" t="str">
        <f t="shared" si="430"/>
        <v>RHARETFORD CENTRAL</v>
      </c>
      <c r="AW1064" s="116" t="s">
        <v>3244</v>
      </c>
      <c r="AX1064" s="116" t="s">
        <v>3245</v>
      </c>
      <c r="AY1064" s="116" t="s">
        <v>3244</v>
      </c>
      <c r="AZ1064" s="116" t="s">
        <v>3245</v>
      </c>
      <c r="BA1064" s="116" t="str">
        <f t="shared" si="431"/>
        <v>RHA</v>
      </c>
    </row>
    <row r="1065" spans="48:53" hidden="1" x14ac:dyDescent="0.3">
      <c r="AV1065" s="115" t="str">
        <f t="shared" si="430"/>
        <v>RHARETFORD HOSPITAL</v>
      </c>
      <c r="AW1065" s="116" t="s">
        <v>3252</v>
      </c>
      <c r="AX1065" s="116" t="s">
        <v>3253</v>
      </c>
      <c r="AY1065" s="116" t="s">
        <v>3252</v>
      </c>
      <c r="AZ1065" s="116" t="s">
        <v>3253</v>
      </c>
      <c r="BA1065" s="116" t="str">
        <f t="shared" si="431"/>
        <v>RHA</v>
      </c>
    </row>
    <row r="1066" spans="48:53" hidden="1" x14ac:dyDescent="0.3">
      <c r="AV1066" s="115" t="str">
        <f t="shared" si="430"/>
        <v>RHASHERWOOD WEST (RAINWORTH)</v>
      </c>
      <c r="AW1066" s="116" t="s">
        <v>3246</v>
      </c>
      <c r="AX1066" s="116" t="s">
        <v>3247</v>
      </c>
      <c r="AY1066" s="116" t="s">
        <v>3246</v>
      </c>
      <c r="AZ1066" s="116" t="s">
        <v>3247</v>
      </c>
      <c r="BA1066" s="116" t="str">
        <f t="shared" si="431"/>
        <v>RHA</v>
      </c>
    </row>
    <row r="1067" spans="48:53" hidden="1" x14ac:dyDescent="0.3">
      <c r="AV1067" s="115" t="str">
        <f t="shared" si="430"/>
        <v>RHAST. FRANCIS UNIT</v>
      </c>
      <c r="AW1067" s="116" t="s">
        <v>3336</v>
      </c>
      <c r="AX1067" s="116" t="s">
        <v>3337</v>
      </c>
      <c r="AY1067" s="116" t="s">
        <v>3336</v>
      </c>
      <c r="AZ1067" s="116" t="s">
        <v>3337</v>
      </c>
      <c r="BA1067" s="116" t="str">
        <f t="shared" si="431"/>
        <v>RHA</v>
      </c>
    </row>
    <row r="1068" spans="48:53" hidden="1" x14ac:dyDescent="0.3">
      <c r="AV1068" s="115" t="str">
        <f t="shared" si="430"/>
        <v>RHAST. MICHAELS VIEW RH</v>
      </c>
      <c r="AW1068" s="116" t="s">
        <v>3314</v>
      </c>
      <c r="AX1068" s="116" t="s">
        <v>3315</v>
      </c>
      <c r="AY1068" s="116" t="s">
        <v>3314</v>
      </c>
      <c r="AZ1068" s="116" t="s">
        <v>3315</v>
      </c>
      <c r="BA1068" s="116" t="str">
        <f t="shared" si="431"/>
        <v>RHA</v>
      </c>
    </row>
    <row r="1069" spans="48:53" hidden="1" x14ac:dyDescent="0.3">
      <c r="AV1069" s="115" t="str">
        <f t="shared" si="430"/>
        <v>RHASTAUNTON LODGE</v>
      </c>
      <c r="AW1069" s="116" t="s">
        <v>3320</v>
      </c>
      <c r="AX1069" s="116" t="s">
        <v>3321</v>
      </c>
      <c r="AY1069" s="116" t="s">
        <v>3320</v>
      </c>
      <c r="AZ1069" s="116" t="s">
        <v>3321</v>
      </c>
      <c r="BA1069" s="116" t="str">
        <f t="shared" si="431"/>
        <v>RHA</v>
      </c>
    </row>
    <row r="1070" spans="48:53" hidden="1" x14ac:dyDescent="0.3">
      <c r="AV1070" s="115" t="str">
        <f t="shared" si="430"/>
        <v>RHATHE FOREST</v>
      </c>
      <c r="AW1070" s="116" t="s">
        <v>3274</v>
      </c>
      <c r="AX1070" s="116" t="s">
        <v>3275</v>
      </c>
      <c r="AY1070" s="116" t="s">
        <v>3274</v>
      </c>
      <c r="AZ1070" s="116" t="s">
        <v>3275</v>
      </c>
      <c r="BA1070" s="116" t="str">
        <f t="shared" si="431"/>
        <v>RHA</v>
      </c>
    </row>
    <row r="1071" spans="48:53" hidden="1" x14ac:dyDescent="0.3">
      <c r="AV1071" s="115" t="str">
        <f t="shared" ref="AV1071:AV1134" si="432">CONCATENATE(LEFT(AW1071, 3),AX1071)</f>
        <v>RHATHE JOINT</v>
      </c>
      <c r="AW1071" s="116" t="s">
        <v>3270</v>
      </c>
      <c r="AX1071" s="116" t="s">
        <v>3271</v>
      </c>
      <c r="AY1071" s="116" t="s">
        <v>3270</v>
      </c>
      <c r="AZ1071" s="116" t="s">
        <v>3271</v>
      </c>
      <c r="BA1071" s="116" t="str">
        <f t="shared" ref="BA1071:BA1134" si="433">LEFT(AY1071,3)</f>
        <v>RHA</v>
      </c>
    </row>
    <row r="1072" spans="48:53" hidden="1" x14ac:dyDescent="0.3">
      <c r="AV1072" s="115" t="str">
        <f t="shared" si="432"/>
        <v>RHATHE LEYLANDS</v>
      </c>
      <c r="AW1072" s="116" t="s">
        <v>3360</v>
      </c>
      <c r="AX1072" s="116" t="s">
        <v>3361</v>
      </c>
      <c r="AY1072" s="116" t="s">
        <v>3360</v>
      </c>
      <c r="AZ1072" s="116" t="s">
        <v>3361</v>
      </c>
      <c r="BA1072" s="116" t="str">
        <f t="shared" si="433"/>
        <v>RHA</v>
      </c>
    </row>
    <row r="1073" spans="48:53" hidden="1" x14ac:dyDescent="0.3">
      <c r="AV1073" s="115" t="str">
        <f t="shared" si="432"/>
        <v>RHATHE LODGES (WATHWOOD HOSPITAL)</v>
      </c>
      <c r="AW1073" s="116" t="s">
        <v>3362</v>
      </c>
      <c r="AX1073" s="116" t="s">
        <v>3363</v>
      </c>
      <c r="AY1073" s="116" t="s">
        <v>3362</v>
      </c>
      <c r="AZ1073" s="116" t="s">
        <v>3363</v>
      </c>
      <c r="BA1073" s="116" t="str">
        <f t="shared" si="433"/>
        <v>RHA</v>
      </c>
    </row>
    <row r="1074" spans="48:53" hidden="1" x14ac:dyDescent="0.3">
      <c r="AV1074" s="115" t="str">
        <f t="shared" si="432"/>
        <v>RHATHE MALTINGS</v>
      </c>
      <c r="AW1074" s="116" t="s">
        <v>3288</v>
      </c>
      <c r="AX1074" s="116" t="s">
        <v>3289</v>
      </c>
      <c r="AY1074" s="116" t="s">
        <v>3288</v>
      </c>
      <c r="AZ1074" s="116" t="s">
        <v>3289</v>
      </c>
      <c r="BA1074" s="116" t="str">
        <f t="shared" si="433"/>
        <v>RHA</v>
      </c>
    </row>
    <row r="1075" spans="48:53" hidden="1" x14ac:dyDescent="0.3">
      <c r="AV1075" s="115" t="str">
        <f t="shared" si="432"/>
        <v>RHATHE NEWLANDS</v>
      </c>
      <c r="AW1075" s="116" t="s">
        <v>3322</v>
      </c>
      <c r="AX1075" s="116" t="s">
        <v>3323</v>
      </c>
      <c r="AY1075" s="116" t="s">
        <v>3322</v>
      </c>
      <c r="AZ1075" s="116" t="s">
        <v>3323</v>
      </c>
      <c r="BA1075" s="116" t="str">
        <f t="shared" si="433"/>
        <v>RHA</v>
      </c>
    </row>
    <row r="1076" spans="48:53" hidden="1" x14ac:dyDescent="0.3">
      <c r="AV1076" s="115" t="str">
        <f t="shared" si="432"/>
        <v>RHATHE OLD HALL</v>
      </c>
      <c r="AW1076" s="116" t="s">
        <v>3306</v>
      </c>
      <c r="AX1076" s="116" t="s">
        <v>3307</v>
      </c>
      <c r="AY1076" s="116" t="s">
        <v>3306</v>
      </c>
      <c r="AZ1076" s="116" t="s">
        <v>3307</v>
      </c>
      <c r="BA1076" s="116" t="str">
        <f t="shared" si="433"/>
        <v>RHA</v>
      </c>
    </row>
    <row r="1077" spans="48:53" hidden="1" x14ac:dyDescent="0.3">
      <c r="AV1077" s="115" t="str">
        <f t="shared" si="432"/>
        <v>RHATHE PASTURES</v>
      </c>
      <c r="AW1077" s="116" t="s">
        <v>3332</v>
      </c>
      <c r="AX1077" s="116" t="s">
        <v>3333</v>
      </c>
      <c r="AY1077" s="116" t="s">
        <v>3332</v>
      </c>
      <c r="AZ1077" s="116" t="s">
        <v>3333</v>
      </c>
      <c r="BA1077" s="116" t="str">
        <f t="shared" si="433"/>
        <v>RHA</v>
      </c>
    </row>
    <row r="1078" spans="48:53" hidden="1" x14ac:dyDescent="0.3">
      <c r="AV1078" s="115" t="str">
        <f t="shared" si="432"/>
        <v>RHATHE STABLES</v>
      </c>
      <c r="AW1078" s="116" t="s">
        <v>3316</v>
      </c>
      <c r="AX1078" s="116" t="s">
        <v>3317</v>
      </c>
      <c r="AY1078" s="116" t="s">
        <v>3316</v>
      </c>
      <c r="AZ1078" s="116" t="s">
        <v>3317</v>
      </c>
      <c r="BA1078" s="116" t="str">
        <f t="shared" si="433"/>
        <v>RHA</v>
      </c>
    </row>
    <row r="1079" spans="48:53" hidden="1" x14ac:dyDescent="0.3">
      <c r="AV1079" s="115" t="str">
        <f t="shared" si="432"/>
        <v>RHATHE WELLS ROAD CENTRE</v>
      </c>
      <c r="AW1079" s="116" t="s">
        <v>8374</v>
      </c>
      <c r="AX1079" s="116" t="s">
        <v>9208</v>
      </c>
      <c r="AY1079" s="116" t="s">
        <v>8374</v>
      </c>
      <c r="AZ1079" s="116" t="s">
        <v>9208</v>
      </c>
      <c r="BA1079" s="116" t="str">
        <f t="shared" si="433"/>
        <v>RHA</v>
      </c>
    </row>
    <row r="1080" spans="48:53" hidden="1" x14ac:dyDescent="0.3">
      <c r="AV1080" s="115" t="str">
        <f t="shared" si="432"/>
        <v>RHATHORNEYWOOD MOUNT</v>
      </c>
      <c r="AW1080" s="116" t="s">
        <v>3342</v>
      </c>
      <c r="AX1080" s="116" t="s">
        <v>3343</v>
      </c>
      <c r="AY1080" s="116" t="s">
        <v>3342</v>
      </c>
      <c r="AZ1080" s="116" t="s">
        <v>3343</v>
      </c>
      <c r="BA1080" s="116" t="str">
        <f t="shared" si="433"/>
        <v>RHA</v>
      </c>
    </row>
    <row r="1081" spans="48:53" hidden="1" x14ac:dyDescent="0.3">
      <c r="AV1081" s="115" t="str">
        <f t="shared" si="432"/>
        <v>RHATHORNEYWOOD MOUNT SITE 2</v>
      </c>
      <c r="AW1081" s="116" t="s">
        <v>3350</v>
      </c>
      <c r="AX1081" s="116" t="s">
        <v>3351</v>
      </c>
      <c r="AY1081" s="116" t="s">
        <v>3350</v>
      </c>
      <c r="AZ1081" s="116" t="s">
        <v>3351</v>
      </c>
      <c r="BA1081" s="116" t="str">
        <f t="shared" si="433"/>
        <v>RHA</v>
      </c>
    </row>
    <row r="1082" spans="48:53" hidden="1" x14ac:dyDescent="0.3">
      <c r="AV1082" s="115" t="str">
        <f t="shared" si="432"/>
        <v>RHATHORNEYWOOD UNIT</v>
      </c>
      <c r="AW1082" s="116" t="s">
        <v>3352</v>
      </c>
      <c r="AX1082" s="116" t="s">
        <v>3353</v>
      </c>
      <c r="AY1082" s="116" t="s">
        <v>3352</v>
      </c>
      <c r="AZ1082" s="116" t="s">
        <v>3353</v>
      </c>
      <c r="BA1082" s="116" t="str">
        <f t="shared" si="433"/>
        <v>RHA</v>
      </c>
    </row>
    <row r="1083" spans="48:53" hidden="1" x14ac:dyDescent="0.3">
      <c r="AV1083" s="115" t="str">
        <f t="shared" si="432"/>
        <v>RHAUNIT 2</v>
      </c>
      <c r="AW1083" s="116" t="s">
        <v>3356</v>
      </c>
      <c r="AX1083" s="116" t="s">
        <v>3357</v>
      </c>
      <c r="AY1083" s="116" t="s">
        <v>3356</v>
      </c>
      <c r="AZ1083" s="116" t="s">
        <v>3357</v>
      </c>
      <c r="BA1083" s="116" t="str">
        <f t="shared" si="433"/>
        <v>RHA</v>
      </c>
    </row>
    <row r="1084" spans="48:53" hidden="1" x14ac:dyDescent="0.3">
      <c r="AV1084" s="115" t="str">
        <f t="shared" si="432"/>
        <v>RHAUNIVERSITY HOSPITAL</v>
      </c>
      <c r="AW1084" s="116" t="s">
        <v>3358</v>
      </c>
      <c r="AX1084" s="116" t="s">
        <v>3359</v>
      </c>
      <c r="AY1084" s="116" t="s">
        <v>3358</v>
      </c>
      <c r="AZ1084" s="116" t="s">
        <v>3359</v>
      </c>
      <c r="BA1084" s="116" t="str">
        <f t="shared" si="433"/>
        <v>RHA</v>
      </c>
    </row>
    <row r="1085" spans="48:53" hidden="1" x14ac:dyDescent="0.3">
      <c r="AV1085" s="115" t="str">
        <f t="shared" si="432"/>
        <v>RHAWATHWOOD HOSPITAL</v>
      </c>
      <c r="AW1085" s="116" t="s">
        <v>3364</v>
      </c>
      <c r="AX1085" s="116" t="s">
        <v>3365</v>
      </c>
      <c r="AY1085" s="116" t="s">
        <v>3364</v>
      </c>
      <c r="AZ1085" s="116" t="s">
        <v>3365</v>
      </c>
      <c r="BA1085" s="116" t="str">
        <f t="shared" si="433"/>
        <v>RHA</v>
      </c>
    </row>
    <row r="1086" spans="48:53" hidden="1" x14ac:dyDescent="0.3">
      <c r="AV1086" s="115" t="str">
        <f t="shared" si="432"/>
        <v>RHAWAX CAFE</v>
      </c>
      <c r="AW1086" s="116" t="s">
        <v>3282</v>
      </c>
      <c r="AX1086" s="116" t="s">
        <v>3283</v>
      </c>
      <c r="AY1086" s="116" t="s">
        <v>3282</v>
      </c>
      <c r="AZ1086" s="116" t="s">
        <v>3283</v>
      </c>
      <c r="BA1086" s="116" t="str">
        <f t="shared" si="433"/>
        <v>RHA</v>
      </c>
    </row>
    <row r="1087" spans="48:53" hidden="1" x14ac:dyDescent="0.3">
      <c r="AV1087" s="115" t="str">
        <f t="shared" si="432"/>
        <v>RHMCOUNTESS MOUNTBATTEN HOUSE - RHM04</v>
      </c>
      <c r="AW1087" s="116" t="s">
        <v>910</v>
      </c>
      <c r="AX1087" s="116" t="s">
        <v>10352</v>
      </c>
      <c r="AY1087" s="116" t="s">
        <v>910</v>
      </c>
      <c r="AZ1087" s="116" t="s">
        <v>9209</v>
      </c>
      <c r="BA1087" s="116" t="str">
        <f t="shared" si="433"/>
        <v>RHM</v>
      </c>
    </row>
    <row r="1088" spans="48:53" hidden="1" x14ac:dyDescent="0.3">
      <c r="AV1088" s="115" t="str">
        <f t="shared" si="432"/>
        <v>RHMNEW FOREST BIRTH CENTRE HEALTH AUTHORITY - RHM03</v>
      </c>
      <c r="AW1088" s="116" t="s">
        <v>406</v>
      </c>
      <c r="AX1088" s="116" t="s">
        <v>10353</v>
      </c>
      <c r="AY1088" s="116" t="s">
        <v>406</v>
      </c>
      <c r="AZ1088" s="116" t="s">
        <v>9210</v>
      </c>
      <c r="BA1088" s="116" t="str">
        <f t="shared" si="433"/>
        <v>RHM</v>
      </c>
    </row>
    <row r="1089" spans="48:53" hidden="1" x14ac:dyDescent="0.3">
      <c r="AV1089" s="115" t="str">
        <f t="shared" si="432"/>
        <v>RHMPRINCESS ANNE HOSPITAL - RHM12</v>
      </c>
      <c r="AW1089" s="116" t="s">
        <v>407</v>
      </c>
      <c r="AX1089" s="116" t="s">
        <v>10354</v>
      </c>
      <c r="AY1089" s="116" t="s">
        <v>407</v>
      </c>
      <c r="AZ1089" s="116" t="s">
        <v>2432</v>
      </c>
      <c r="BA1089" s="116" t="str">
        <f t="shared" si="433"/>
        <v>RHM</v>
      </c>
    </row>
    <row r="1090" spans="48:53" hidden="1" x14ac:dyDescent="0.3">
      <c r="AV1090" s="115" t="str">
        <f t="shared" si="432"/>
        <v>RHMROYAL SOUTH HANTS HOSPITAL - RHM02</v>
      </c>
      <c r="AW1090" s="116" t="s">
        <v>408</v>
      </c>
      <c r="AX1090" s="116" t="s">
        <v>10355</v>
      </c>
      <c r="AY1090" s="116" t="s">
        <v>408</v>
      </c>
      <c r="AZ1090" s="116" t="s">
        <v>5226</v>
      </c>
      <c r="BA1090" s="116" t="str">
        <f t="shared" si="433"/>
        <v>RHM</v>
      </c>
    </row>
    <row r="1091" spans="48:53" hidden="1" x14ac:dyDescent="0.3">
      <c r="AV1091" s="115" t="str">
        <f t="shared" si="432"/>
        <v>RHMSOUTHAMPTON GENERAL HOSPITAL - RHM01</v>
      </c>
      <c r="AW1091" s="116" t="s">
        <v>409</v>
      </c>
      <c r="AX1091" s="116" t="s">
        <v>10356</v>
      </c>
      <c r="AY1091" s="116" t="s">
        <v>409</v>
      </c>
      <c r="AZ1091" s="116" t="s">
        <v>2434</v>
      </c>
      <c r="BA1091" s="116" t="str">
        <f t="shared" si="433"/>
        <v>RHM</v>
      </c>
    </row>
    <row r="1092" spans="48:53" hidden="1" x14ac:dyDescent="0.3">
      <c r="AV1092" s="115" t="str">
        <f t="shared" si="432"/>
        <v>RHQBARNSLEY DISTRICT GENERAL HOSPITAL - RHQBN</v>
      </c>
      <c r="AW1092" s="116" t="s">
        <v>410</v>
      </c>
      <c r="AX1092" s="116" t="s">
        <v>10357</v>
      </c>
      <c r="AY1092" s="116" t="s">
        <v>410</v>
      </c>
      <c r="AZ1092" s="116" t="s">
        <v>9211</v>
      </c>
      <c r="BA1092" s="116" t="str">
        <f t="shared" si="433"/>
        <v>RHQ</v>
      </c>
    </row>
    <row r="1093" spans="48:53" hidden="1" x14ac:dyDescent="0.3">
      <c r="AV1093" s="115" t="str">
        <f t="shared" si="432"/>
        <v>RHQBASSETLAW HOSPITAL - RHQNN</v>
      </c>
      <c r="AW1093" s="116" t="s">
        <v>411</v>
      </c>
      <c r="AX1093" s="116" t="s">
        <v>10358</v>
      </c>
      <c r="AY1093" s="116" t="s">
        <v>411</v>
      </c>
      <c r="AZ1093" s="116" t="s">
        <v>3251</v>
      </c>
      <c r="BA1093" s="116" t="str">
        <f t="shared" si="433"/>
        <v>RHQ</v>
      </c>
    </row>
    <row r="1094" spans="48:53" hidden="1" x14ac:dyDescent="0.3">
      <c r="AV1094" s="115" t="str">
        <f t="shared" si="432"/>
        <v>RHQBEECH HILL INTERMEDIATE CARE UNIT</v>
      </c>
      <c r="AW1094" s="116" t="s">
        <v>8144</v>
      </c>
      <c r="AX1094" s="116" t="s">
        <v>9212</v>
      </c>
      <c r="AY1094" s="116" t="s">
        <v>8144</v>
      </c>
      <c r="AZ1094" s="116" t="s">
        <v>9212</v>
      </c>
      <c r="BA1094" s="116" t="str">
        <f t="shared" si="433"/>
        <v>RHQ</v>
      </c>
    </row>
    <row r="1095" spans="48:53" hidden="1" x14ac:dyDescent="0.3">
      <c r="AV1095" s="115" t="str">
        <f t="shared" si="432"/>
        <v>RHQCHARLES CLIFFORD DENTAL HOSPITAL - RHQCC</v>
      </c>
      <c r="AW1095" s="116" t="s">
        <v>412</v>
      </c>
      <c r="AX1095" s="116" t="s">
        <v>10359</v>
      </c>
      <c r="AY1095" s="116" t="s">
        <v>412</v>
      </c>
      <c r="AZ1095" s="116" t="s">
        <v>9213</v>
      </c>
      <c r="BA1095" s="116" t="str">
        <f t="shared" si="433"/>
        <v>RHQ</v>
      </c>
    </row>
    <row r="1096" spans="48:53" hidden="1" x14ac:dyDescent="0.3">
      <c r="AV1096" s="115" t="str">
        <f t="shared" si="432"/>
        <v>RHQCHESTERFIELD AND NORTH DERBYSHIRE ROYAL HOSPITAL - RHQCH</v>
      </c>
      <c r="AW1096" s="116" t="s">
        <v>413</v>
      </c>
      <c r="AX1096" s="116" t="s">
        <v>10360</v>
      </c>
      <c r="AY1096" s="116" t="s">
        <v>413</v>
      </c>
      <c r="AZ1096" s="116" t="s">
        <v>9214</v>
      </c>
      <c r="BA1096" s="116" t="str">
        <f t="shared" si="433"/>
        <v>RHQ</v>
      </c>
    </row>
    <row r="1097" spans="48:53" hidden="1" x14ac:dyDescent="0.3">
      <c r="AV1097" s="115" t="str">
        <f t="shared" si="432"/>
        <v>RHQDONCASTER ROYAL INFIRMARY - RHQDR</v>
      </c>
      <c r="AW1097" s="116" t="s">
        <v>414</v>
      </c>
      <c r="AX1097" s="116" t="s">
        <v>10361</v>
      </c>
      <c r="AY1097" s="116" t="s">
        <v>414</v>
      </c>
      <c r="AZ1097" s="116" t="s">
        <v>9215</v>
      </c>
      <c r="BA1097" s="116" t="str">
        <f t="shared" si="433"/>
        <v>RHQ</v>
      </c>
    </row>
    <row r="1098" spans="48:53" hidden="1" x14ac:dyDescent="0.3">
      <c r="AV1098" s="115" t="str">
        <f t="shared" si="432"/>
        <v>RHQNORTHERN GENERAL HOSPITAL - RHQNG</v>
      </c>
      <c r="AW1098" s="116" t="s">
        <v>415</v>
      </c>
      <c r="AX1098" s="116" t="s">
        <v>10362</v>
      </c>
      <c r="AY1098" s="116" t="s">
        <v>415</v>
      </c>
      <c r="AZ1098" s="116" t="s">
        <v>7852</v>
      </c>
      <c r="BA1098" s="116" t="str">
        <f t="shared" si="433"/>
        <v>RHQ</v>
      </c>
    </row>
    <row r="1099" spans="48:53" hidden="1" x14ac:dyDescent="0.3">
      <c r="AV1099" s="115" t="str">
        <f t="shared" si="432"/>
        <v>RHQROTHERHAM DISTRICT GENERAL HOSPITAL - RHQRT</v>
      </c>
      <c r="AW1099" s="116" t="s">
        <v>416</v>
      </c>
      <c r="AX1099" s="116" t="s">
        <v>10363</v>
      </c>
      <c r="AY1099" s="116" t="s">
        <v>416</v>
      </c>
      <c r="AZ1099" s="116" t="s">
        <v>9176</v>
      </c>
      <c r="BA1099" s="116" t="str">
        <f t="shared" si="433"/>
        <v>RHQ</v>
      </c>
    </row>
    <row r="1100" spans="48:53" hidden="1" x14ac:dyDescent="0.3">
      <c r="AV1100" s="115" t="str">
        <f t="shared" si="432"/>
        <v>RHQROYAL HALLAMSHIRE HOSPITAL - RHQHH</v>
      </c>
      <c r="AW1100" s="116" t="s">
        <v>417</v>
      </c>
      <c r="AX1100" s="116" t="s">
        <v>10364</v>
      </c>
      <c r="AY1100" s="116" t="s">
        <v>417</v>
      </c>
      <c r="AZ1100" s="116" t="s">
        <v>7856</v>
      </c>
      <c r="BA1100" s="116" t="str">
        <f t="shared" si="433"/>
        <v>RHQ</v>
      </c>
    </row>
    <row r="1101" spans="48:53" hidden="1" x14ac:dyDescent="0.3">
      <c r="AV1101" s="115" t="str">
        <f t="shared" si="432"/>
        <v>RHQWESTON PARK HOSPITAL - RHQWP</v>
      </c>
      <c r="AW1101" s="116" t="s">
        <v>418</v>
      </c>
      <c r="AX1101" s="116" t="s">
        <v>10365</v>
      </c>
      <c r="AY1101" s="116" t="s">
        <v>418</v>
      </c>
      <c r="AZ1101" s="116" t="s">
        <v>9216</v>
      </c>
      <c r="BA1101" s="116" t="str">
        <f t="shared" si="433"/>
        <v>RHQ</v>
      </c>
    </row>
    <row r="1102" spans="48:53" hidden="1" x14ac:dyDescent="0.3">
      <c r="AV1102" s="115" t="str">
        <f t="shared" si="432"/>
        <v>RHUGOSPORT WAR MEMORIAL HOSPITAL - RHU10</v>
      </c>
      <c r="AW1102" s="116" t="s">
        <v>419</v>
      </c>
      <c r="AX1102" s="116" t="s">
        <v>10366</v>
      </c>
      <c r="AY1102" s="116" t="s">
        <v>419</v>
      </c>
      <c r="AZ1102" s="116" t="s">
        <v>2464</v>
      </c>
      <c r="BA1102" s="116" t="str">
        <f t="shared" si="433"/>
        <v>RHU</v>
      </c>
    </row>
    <row r="1103" spans="48:53" hidden="1" x14ac:dyDescent="0.3">
      <c r="AV1103" s="115" t="str">
        <f t="shared" si="432"/>
        <v>RHUPETERSFIELD COMMUNITY HOSPITAL - RHU04</v>
      </c>
      <c r="AW1103" s="116" t="s">
        <v>929</v>
      </c>
      <c r="AX1103" s="116" t="s">
        <v>10367</v>
      </c>
      <c r="AY1103" s="116" t="s">
        <v>929</v>
      </c>
      <c r="AZ1103" s="116" t="s">
        <v>9217</v>
      </c>
      <c r="BA1103" s="116" t="str">
        <f t="shared" si="433"/>
        <v>RHU</v>
      </c>
    </row>
    <row r="1104" spans="48:53" hidden="1" x14ac:dyDescent="0.3">
      <c r="AV1104" s="115" t="str">
        <f t="shared" si="432"/>
        <v>RHUQUEEN ALEXANDRA HOSPITAL - RHU03</v>
      </c>
      <c r="AW1104" s="116" t="s">
        <v>930</v>
      </c>
      <c r="AX1104" s="116" t="s">
        <v>10368</v>
      </c>
      <c r="AY1104" s="116" t="s">
        <v>930</v>
      </c>
      <c r="AZ1104" s="116" t="s">
        <v>2510</v>
      </c>
      <c r="BA1104" s="116" t="str">
        <f t="shared" si="433"/>
        <v>RHU</v>
      </c>
    </row>
    <row r="1105" spans="48:53" hidden="1" x14ac:dyDescent="0.3">
      <c r="AV1105" s="115" t="str">
        <f t="shared" si="432"/>
        <v>RHUROYAL HOSPITAL HASLAR - RHU59</v>
      </c>
      <c r="AW1105" s="116" t="s">
        <v>931</v>
      </c>
      <c r="AX1105" s="116" t="s">
        <v>10369</v>
      </c>
      <c r="AY1105" s="116" t="s">
        <v>931</v>
      </c>
      <c r="AZ1105" s="116" t="s">
        <v>9218</v>
      </c>
      <c r="BA1105" s="116" t="str">
        <f t="shared" si="433"/>
        <v>RHU</v>
      </c>
    </row>
    <row r="1106" spans="48:53" hidden="1" x14ac:dyDescent="0.3">
      <c r="AV1106" s="115" t="str">
        <f t="shared" si="432"/>
        <v>RHUSALISBURY DISTRICT HOSPITAL - RHU26</v>
      </c>
      <c r="AW1106" s="116" t="s">
        <v>932</v>
      </c>
      <c r="AX1106" s="116" t="s">
        <v>10370</v>
      </c>
      <c r="AY1106" s="116" t="s">
        <v>932</v>
      </c>
      <c r="AZ1106" s="116" t="s">
        <v>3790</v>
      </c>
      <c r="BA1106" s="116" t="str">
        <f t="shared" si="433"/>
        <v>RHU</v>
      </c>
    </row>
    <row r="1107" spans="48:53" hidden="1" x14ac:dyDescent="0.3">
      <c r="AV1107" s="115" t="str">
        <f t="shared" si="432"/>
        <v>RHUST MARY'S HOSPITAL - RHU02</v>
      </c>
      <c r="AW1107" s="116" t="s">
        <v>933</v>
      </c>
      <c r="AX1107" s="116" t="s">
        <v>10371</v>
      </c>
      <c r="AY1107" s="116" t="s">
        <v>933</v>
      </c>
      <c r="AZ1107" s="116" t="s">
        <v>1244</v>
      </c>
      <c r="BA1107" s="116" t="str">
        <f t="shared" si="433"/>
        <v>RHU</v>
      </c>
    </row>
    <row r="1108" spans="48:53" hidden="1" x14ac:dyDescent="0.3">
      <c r="AV1108" s="115" t="str">
        <f t="shared" si="432"/>
        <v>RHUST MARY'S HOSPITAL - RHU28</v>
      </c>
      <c r="AW1108" s="116" t="s">
        <v>934</v>
      </c>
      <c r="AX1108" s="116" t="s">
        <v>10372</v>
      </c>
      <c r="AY1108" s="116" t="s">
        <v>934</v>
      </c>
      <c r="AZ1108" s="116" t="s">
        <v>1244</v>
      </c>
      <c r="BA1108" s="116" t="str">
        <f t="shared" si="433"/>
        <v>RHU</v>
      </c>
    </row>
    <row r="1109" spans="48:53" hidden="1" x14ac:dyDescent="0.3">
      <c r="AV1109" s="115" t="str">
        <f t="shared" si="432"/>
        <v>RHWADDINGTON SCHOOL - RHW15</v>
      </c>
      <c r="AW1109" s="116" t="s">
        <v>935</v>
      </c>
      <c r="AX1109" s="116" t="s">
        <v>10373</v>
      </c>
      <c r="AY1109" s="116" t="s">
        <v>935</v>
      </c>
      <c r="AZ1109" s="116" t="s">
        <v>9219</v>
      </c>
      <c r="BA1109" s="116" t="str">
        <f t="shared" si="433"/>
        <v>RHW</v>
      </c>
    </row>
    <row r="1110" spans="48:53" hidden="1" x14ac:dyDescent="0.3">
      <c r="AV1110" s="115" t="str">
        <f t="shared" si="432"/>
        <v>RHWBROOKFIELDS SCHOOL - RHW17</v>
      </c>
      <c r="AW1110" s="116" t="s">
        <v>713</v>
      </c>
      <c r="AX1110" s="116" t="s">
        <v>10374</v>
      </c>
      <c r="AY1110" s="116" t="s">
        <v>713</v>
      </c>
      <c r="AZ1110" s="116" t="s">
        <v>9220</v>
      </c>
      <c r="BA1110" s="116" t="str">
        <f t="shared" si="433"/>
        <v>RHW</v>
      </c>
    </row>
    <row r="1111" spans="48:53" hidden="1" x14ac:dyDescent="0.3">
      <c r="AV1111" s="115" t="str">
        <f t="shared" si="432"/>
        <v>RHWBUPA DUNEDIN HOSPITAL - RHW25</v>
      </c>
      <c r="AW1111" s="116" t="s">
        <v>714</v>
      </c>
      <c r="AX1111" s="116" t="s">
        <v>10375</v>
      </c>
      <c r="AY1111" s="116" t="s">
        <v>714</v>
      </c>
      <c r="AZ1111" s="116" t="s">
        <v>9221</v>
      </c>
      <c r="BA1111" s="116" t="str">
        <f t="shared" si="433"/>
        <v>RHW</v>
      </c>
    </row>
    <row r="1112" spans="48:53" hidden="1" x14ac:dyDescent="0.3">
      <c r="AV1112" s="115" t="str">
        <f t="shared" si="432"/>
        <v>RHWCAPIO READING HOSPITAL - RHW24</v>
      </c>
      <c r="AW1112" s="116" t="s">
        <v>715</v>
      </c>
      <c r="AX1112" s="116" t="s">
        <v>10376</v>
      </c>
      <c r="AY1112" s="116" t="s">
        <v>715</v>
      </c>
      <c r="AZ1112" s="116" t="s">
        <v>9222</v>
      </c>
      <c r="BA1112" s="116" t="str">
        <f t="shared" si="433"/>
        <v>RHW</v>
      </c>
    </row>
    <row r="1113" spans="48:53" hidden="1" x14ac:dyDescent="0.3">
      <c r="AV1113" s="115" t="str">
        <f t="shared" si="432"/>
        <v>RHWDELLWOOD HOSPITAL - RHW26</v>
      </c>
      <c r="AW1113" s="116" t="s">
        <v>716</v>
      </c>
      <c r="AX1113" s="116" t="s">
        <v>10377</v>
      </c>
      <c r="AY1113" s="116" t="s">
        <v>716</v>
      </c>
      <c r="AZ1113" s="116" t="s">
        <v>5788</v>
      </c>
      <c r="BA1113" s="116" t="str">
        <f t="shared" si="433"/>
        <v>RHW</v>
      </c>
    </row>
    <row r="1114" spans="48:53" hidden="1" x14ac:dyDescent="0.3">
      <c r="AV1114" s="115" t="str">
        <f t="shared" si="432"/>
        <v>RHWDUCHESS OF KENT HOUSE - RHW27</v>
      </c>
      <c r="AW1114" s="116" t="s">
        <v>717</v>
      </c>
      <c r="AX1114" s="116" t="s">
        <v>10378</v>
      </c>
      <c r="AY1114" s="116" t="s">
        <v>717</v>
      </c>
      <c r="AZ1114" s="116" t="s">
        <v>9223</v>
      </c>
      <c r="BA1114" s="116" t="str">
        <f t="shared" si="433"/>
        <v>RHW</v>
      </c>
    </row>
    <row r="1115" spans="48:53" hidden="1" x14ac:dyDescent="0.3">
      <c r="AV1115" s="115" t="str">
        <f t="shared" si="432"/>
        <v>RHWHANOVER HOUSE - RHW19</v>
      </c>
      <c r="AW1115" s="116" t="s">
        <v>718</v>
      </c>
      <c r="AX1115" s="116" t="s">
        <v>10379</v>
      </c>
      <c r="AY1115" s="116" t="s">
        <v>718</v>
      </c>
      <c r="AZ1115" s="116" t="s">
        <v>9224</v>
      </c>
      <c r="BA1115" s="116" t="str">
        <f t="shared" si="433"/>
        <v>RHW</v>
      </c>
    </row>
    <row r="1116" spans="48:53" hidden="1" x14ac:dyDescent="0.3">
      <c r="AV1116" s="115" t="str">
        <f t="shared" si="432"/>
        <v>RHWHEATHERWOOD HOSPITAL - RHW30</v>
      </c>
      <c r="AW1116" s="116" t="s">
        <v>719</v>
      </c>
      <c r="AX1116" s="116" t="s">
        <v>10380</v>
      </c>
      <c r="AY1116" s="116" t="s">
        <v>719</v>
      </c>
      <c r="AZ1116" s="116" t="s">
        <v>5705</v>
      </c>
      <c r="BA1116" s="116" t="str">
        <f t="shared" si="433"/>
        <v>RHW</v>
      </c>
    </row>
    <row r="1117" spans="48:53" hidden="1" x14ac:dyDescent="0.3">
      <c r="AV1117" s="115" t="str">
        <f t="shared" si="432"/>
        <v>RHWHORTON HOSPITAL - RHW28</v>
      </c>
      <c r="AW1117" s="116" t="s">
        <v>720</v>
      </c>
      <c r="AX1117" s="116" t="s">
        <v>10381</v>
      </c>
      <c r="AY1117" s="116" t="s">
        <v>720</v>
      </c>
      <c r="AZ1117" s="116" t="s">
        <v>9225</v>
      </c>
      <c r="BA1117" s="116" t="str">
        <f t="shared" si="433"/>
        <v>RHW</v>
      </c>
    </row>
    <row r="1118" spans="48:53" hidden="1" x14ac:dyDescent="0.3">
      <c r="AV1118" s="115" t="str">
        <f t="shared" si="432"/>
        <v>RHWJOHN RADCLIFFE HOSPITAL - RHW12</v>
      </c>
      <c r="AW1118" s="116" t="s">
        <v>721</v>
      </c>
      <c r="AX1118" s="116" t="s">
        <v>10382</v>
      </c>
      <c r="AY1118" s="116" t="s">
        <v>721</v>
      </c>
      <c r="AZ1118" s="116" t="s">
        <v>2023</v>
      </c>
      <c r="BA1118" s="116" t="str">
        <f t="shared" si="433"/>
        <v>RHW</v>
      </c>
    </row>
    <row r="1119" spans="48:53" hidden="1" x14ac:dyDescent="0.3">
      <c r="AV1119" s="115" t="str">
        <f t="shared" si="432"/>
        <v>RHWKING EDWARD VII HOSPITAL - RHW03</v>
      </c>
      <c r="AW1119" s="116" t="s">
        <v>722</v>
      </c>
      <c r="AX1119" s="116" t="s">
        <v>10383</v>
      </c>
      <c r="AY1119" s="116" t="s">
        <v>722</v>
      </c>
      <c r="AZ1119" s="116" t="s">
        <v>9127</v>
      </c>
      <c r="BA1119" s="116" t="str">
        <f t="shared" si="433"/>
        <v>RHW</v>
      </c>
    </row>
    <row r="1120" spans="48:53" hidden="1" x14ac:dyDescent="0.3">
      <c r="AV1120" s="115" t="str">
        <f t="shared" si="432"/>
        <v>RHWMARY HARE GRAMMER SCHOOL - RHW21</v>
      </c>
      <c r="AW1120" s="116" t="s">
        <v>723</v>
      </c>
      <c r="AX1120" s="116" t="s">
        <v>10384</v>
      </c>
      <c r="AY1120" s="116" t="s">
        <v>723</v>
      </c>
      <c r="AZ1120" s="116" t="s">
        <v>9226</v>
      </c>
      <c r="BA1120" s="116" t="str">
        <f t="shared" si="433"/>
        <v>RHW</v>
      </c>
    </row>
    <row r="1121" spans="48:53" hidden="1" x14ac:dyDescent="0.3">
      <c r="AV1121" s="115" t="str">
        <f t="shared" si="432"/>
        <v>RHWPROSPECT PARK HOSPITAL - RHW29</v>
      </c>
      <c r="AW1121" s="116" t="s">
        <v>724</v>
      </c>
      <c r="AX1121" s="116" t="s">
        <v>10385</v>
      </c>
      <c r="AY1121" s="116" t="s">
        <v>724</v>
      </c>
      <c r="AZ1121" s="116" t="s">
        <v>5689</v>
      </c>
      <c r="BA1121" s="116" t="str">
        <f t="shared" si="433"/>
        <v>RHW</v>
      </c>
    </row>
    <row r="1122" spans="48:53" hidden="1" x14ac:dyDescent="0.3">
      <c r="AV1122" s="115" t="str">
        <f t="shared" si="432"/>
        <v>RHWROYAL BERKSHIRE HOSPITAL - RHW01</v>
      </c>
      <c r="AW1122" s="116" t="s">
        <v>725</v>
      </c>
      <c r="AX1122" s="116" t="s">
        <v>10386</v>
      </c>
      <c r="AY1122" s="116" t="s">
        <v>725</v>
      </c>
      <c r="AZ1122" s="116" t="s">
        <v>5719</v>
      </c>
      <c r="BA1122" s="116" t="str">
        <f t="shared" si="433"/>
        <v>RHW</v>
      </c>
    </row>
    <row r="1123" spans="48:53" hidden="1" x14ac:dyDescent="0.3">
      <c r="AV1123" s="115" t="str">
        <f t="shared" si="432"/>
        <v>RHWSKIMPED HILL SURGERY - RHW09</v>
      </c>
      <c r="AW1123" s="116" t="s">
        <v>726</v>
      </c>
      <c r="AX1123" s="116" t="s">
        <v>10387</v>
      </c>
      <c r="AY1123" s="116" t="s">
        <v>726</v>
      </c>
      <c r="AZ1123" s="116" t="s">
        <v>9227</v>
      </c>
      <c r="BA1123" s="116" t="str">
        <f t="shared" si="433"/>
        <v>RHW</v>
      </c>
    </row>
    <row r="1124" spans="48:53" hidden="1" x14ac:dyDescent="0.3">
      <c r="AV1124" s="115" t="str">
        <f t="shared" si="432"/>
        <v>RHWST MARKS HOSPITAL - RHW23</v>
      </c>
      <c r="AW1124" s="116" t="s">
        <v>727</v>
      </c>
      <c r="AX1124" s="116" t="s">
        <v>10388</v>
      </c>
      <c r="AY1124" s="116" t="s">
        <v>727</v>
      </c>
      <c r="AZ1124" s="116" t="s">
        <v>5721</v>
      </c>
      <c r="BA1124" s="116" t="str">
        <f t="shared" si="433"/>
        <v>RHW</v>
      </c>
    </row>
    <row r="1125" spans="48:53" hidden="1" x14ac:dyDescent="0.3">
      <c r="AV1125" s="115" t="str">
        <f t="shared" si="432"/>
        <v>RHWTHE AVENUE SCHOOL - RHW16</v>
      </c>
      <c r="AW1125" s="116" t="s">
        <v>728</v>
      </c>
      <c r="AX1125" s="116" t="s">
        <v>10389</v>
      </c>
      <c r="AY1125" s="116" t="s">
        <v>728</v>
      </c>
      <c r="AZ1125" s="116" t="s">
        <v>9228</v>
      </c>
      <c r="BA1125" s="116" t="str">
        <f t="shared" si="433"/>
        <v>RHW</v>
      </c>
    </row>
    <row r="1126" spans="48:53" hidden="1" x14ac:dyDescent="0.3">
      <c r="AV1126" s="115" t="str">
        <f t="shared" si="432"/>
        <v>RHWTHE CASTLE SCHOOL - RHW18</v>
      </c>
      <c r="AW1126" s="116" t="s">
        <v>729</v>
      </c>
      <c r="AX1126" s="116" t="s">
        <v>10390</v>
      </c>
      <c r="AY1126" s="116" t="s">
        <v>729</v>
      </c>
      <c r="AZ1126" s="116" t="s">
        <v>9229</v>
      </c>
      <c r="BA1126" s="116" t="str">
        <f t="shared" si="433"/>
        <v>RHW</v>
      </c>
    </row>
    <row r="1127" spans="48:53" hidden="1" x14ac:dyDescent="0.3">
      <c r="AV1127" s="115" t="str">
        <f t="shared" si="432"/>
        <v>RHWTHE WHITLEY HEALTH AND SERVICES CENTRE - RHW13</v>
      </c>
      <c r="AW1127" s="116" t="s">
        <v>730</v>
      </c>
      <c r="AX1127" s="116" t="s">
        <v>10391</v>
      </c>
      <c r="AY1127" s="116" t="s">
        <v>730</v>
      </c>
      <c r="AZ1127" s="116" t="s">
        <v>9230</v>
      </c>
      <c r="BA1127" s="116" t="str">
        <f t="shared" si="433"/>
        <v>RHW</v>
      </c>
    </row>
    <row r="1128" spans="48:53" hidden="1" x14ac:dyDescent="0.3">
      <c r="AV1128" s="115" t="str">
        <f t="shared" si="432"/>
        <v>RHWTOWNLANDS HOSPITAL - RHW04</v>
      </c>
      <c r="AW1128" s="116" t="s">
        <v>731</v>
      </c>
      <c r="AX1128" s="116" t="s">
        <v>10392</v>
      </c>
      <c r="AY1128" s="116" t="s">
        <v>731</v>
      </c>
      <c r="AZ1128" s="116" t="s">
        <v>5774</v>
      </c>
      <c r="BA1128" s="116" t="str">
        <f t="shared" si="433"/>
        <v>RHW</v>
      </c>
    </row>
    <row r="1129" spans="48:53" hidden="1" x14ac:dyDescent="0.3">
      <c r="AV1129" s="115" t="str">
        <f t="shared" si="432"/>
        <v>RHWWALLINGFORD COMMUNITY HOSPITAL - RHW06</v>
      </c>
      <c r="AW1129" s="116" t="s">
        <v>732</v>
      </c>
      <c r="AX1129" s="116" t="s">
        <v>10393</v>
      </c>
      <c r="AY1129" s="116" t="s">
        <v>732</v>
      </c>
      <c r="AZ1129" s="116" t="s">
        <v>3806</v>
      </c>
      <c r="BA1129" s="116" t="str">
        <f t="shared" si="433"/>
        <v>RHW</v>
      </c>
    </row>
    <row r="1130" spans="48:53" hidden="1" x14ac:dyDescent="0.3">
      <c r="AV1130" s="115" t="str">
        <f t="shared" si="432"/>
        <v>RHWWANTAGE COMMUNITY HOSPITAL - RHW07</v>
      </c>
      <c r="AW1130" s="116" t="s">
        <v>733</v>
      </c>
      <c r="AX1130" s="116" t="s">
        <v>10394</v>
      </c>
      <c r="AY1130" s="116" t="s">
        <v>733</v>
      </c>
      <c r="AZ1130" s="116" t="s">
        <v>3808</v>
      </c>
      <c r="BA1130" s="116" t="str">
        <f t="shared" si="433"/>
        <v>RHW</v>
      </c>
    </row>
    <row r="1131" spans="48:53" hidden="1" x14ac:dyDescent="0.3">
      <c r="AV1131" s="115" t="str">
        <f t="shared" si="432"/>
        <v>RHWWEST BERKSHIRE COMMUNITY HOSPITAL - RHW05</v>
      </c>
      <c r="AW1131" s="116" t="s">
        <v>734</v>
      </c>
      <c r="AX1131" s="116" t="s">
        <v>10395</v>
      </c>
      <c r="AY1131" s="116" t="s">
        <v>734</v>
      </c>
      <c r="AZ1131" s="116" t="s">
        <v>5725</v>
      </c>
      <c r="BA1131" s="116" t="str">
        <f t="shared" si="433"/>
        <v>RHW</v>
      </c>
    </row>
    <row r="1132" spans="48:53" hidden="1" x14ac:dyDescent="0.3">
      <c r="AV1132" s="115" t="str">
        <f t="shared" si="432"/>
        <v>RHWWEXHAM PARK HOSPITAL - RHW11</v>
      </c>
      <c r="AW1132" s="116" t="s">
        <v>96</v>
      </c>
      <c r="AX1132" s="116" t="s">
        <v>10396</v>
      </c>
      <c r="AY1132" s="116" t="s">
        <v>96</v>
      </c>
      <c r="AZ1132" s="116" t="s">
        <v>5727</v>
      </c>
      <c r="BA1132" s="116" t="str">
        <f t="shared" si="433"/>
        <v>RHW</v>
      </c>
    </row>
    <row r="1133" spans="48:53" hidden="1" x14ac:dyDescent="0.3">
      <c r="AV1133" s="115" t="str">
        <f t="shared" si="432"/>
        <v>RHWWHITLEY PARK INFANT SCHOOL - RHW14</v>
      </c>
      <c r="AW1133" s="116" t="s">
        <v>97</v>
      </c>
      <c r="AX1133" s="116" t="s">
        <v>10397</v>
      </c>
      <c r="AY1133" s="116" t="s">
        <v>97</v>
      </c>
      <c r="AZ1133" s="116" t="s">
        <v>9231</v>
      </c>
      <c r="BA1133" s="116" t="str">
        <f t="shared" si="433"/>
        <v>RHW</v>
      </c>
    </row>
    <row r="1134" spans="48:53" hidden="1" x14ac:dyDescent="0.3">
      <c r="AV1134" s="115" t="str">
        <f t="shared" si="432"/>
        <v>RHWWINDSOR DIALYSIS CENTRE - RHW22</v>
      </c>
      <c r="AW1134" s="116" t="s">
        <v>98</v>
      </c>
      <c r="AX1134" s="116" t="s">
        <v>10398</v>
      </c>
      <c r="AY1134" s="116" t="s">
        <v>98</v>
      </c>
      <c r="AZ1134" s="116" t="s">
        <v>9232</v>
      </c>
      <c r="BA1134" s="116" t="str">
        <f t="shared" si="433"/>
        <v>RHW</v>
      </c>
    </row>
    <row r="1135" spans="48:53" hidden="1" x14ac:dyDescent="0.3">
      <c r="AV1135" s="115" t="str">
        <f t="shared" ref="AV1135:AV1201" si="434">CONCATENATE(LEFT(AW1135, 3),AX1135)</f>
        <v>RHWWOKINGHAM HOSPITAL - RHW10</v>
      </c>
      <c r="AW1135" s="116" t="s">
        <v>99</v>
      </c>
      <c r="AX1135" s="116" t="s">
        <v>10399</v>
      </c>
      <c r="AY1135" s="116" t="s">
        <v>99</v>
      </c>
      <c r="AZ1135" s="116" t="s">
        <v>9233</v>
      </c>
      <c r="BA1135" s="116" t="str">
        <f t="shared" ref="BA1135:BA1201" si="435">LEFT(AY1135,3)</f>
        <v>RHW</v>
      </c>
    </row>
    <row r="1136" spans="48:53" hidden="1" x14ac:dyDescent="0.3">
      <c r="AV1136" s="115" t="str">
        <f t="shared" si="434"/>
        <v>RJ1GUY'S AND ST THOMAS' NHS TRUST - RJ100</v>
      </c>
      <c r="AW1136" s="116" t="s">
        <v>100</v>
      </c>
      <c r="AX1136" s="116" t="s">
        <v>10400</v>
      </c>
      <c r="AY1136" s="116" t="s">
        <v>100</v>
      </c>
      <c r="AZ1136" s="116" t="s">
        <v>9234</v>
      </c>
      <c r="BA1136" s="116" t="str">
        <f t="shared" si="435"/>
        <v>RJ1</v>
      </c>
    </row>
    <row r="1137" spans="48:53" hidden="1" x14ac:dyDescent="0.3">
      <c r="AV1137" s="115" t="str">
        <f t="shared" si="434"/>
        <v>RJ1GUY'S HOSPITAL - RJ121</v>
      </c>
      <c r="AW1137" s="116" t="s">
        <v>101</v>
      </c>
      <c r="AX1137" s="116" t="s">
        <v>10401</v>
      </c>
      <c r="AY1137" s="116" t="s">
        <v>101</v>
      </c>
      <c r="AZ1137" s="116" t="s">
        <v>9235</v>
      </c>
      <c r="BA1137" s="116" t="str">
        <f t="shared" si="435"/>
        <v>RJ1</v>
      </c>
    </row>
    <row r="1138" spans="48:53" hidden="1" x14ac:dyDescent="0.3">
      <c r="AV1138" s="115" t="str">
        <f t="shared" si="434"/>
        <v>RJ1KING'S COLLEGE HOSPITAL (DENMARK HILL)</v>
      </c>
      <c r="AW1138" s="116" t="s">
        <v>8718</v>
      </c>
      <c r="AX1138" s="116" t="s">
        <v>8719</v>
      </c>
      <c r="AY1138" s="116" t="s">
        <v>8718</v>
      </c>
      <c r="AZ1138" s="116" t="s">
        <v>8719</v>
      </c>
      <c r="BA1138" s="116" t="str">
        <f t="shared" si="435"/>
        <v>RJ1</v>
      </c>
    </row>
    <row r="1139" spans="48:53" hidden="1" x14ac:dyDescent="0.3">
      <c r="AV1139" s="115" t="str">
        <f t="shared" si="434"/>
        <v>RJ1ST THOMAS' HOSPITAL - RJ122</v>
      </c>
      <c r="AW1139" s="116" t="s">
        <v>625</v>
      </c>
      <c r="AX1139" s="116" t="s">
        <v>10402</v>
      </c>
      <c r="AY1139" s="116" t="s">
        <v>625</v>
      </c>
      <c r="AZ1139" s="116" t="s">
        <v>9236</v>
      </c>
      <c r="BA1139" s="116" t="str">
        <f t="shared" si="435"/>
        <v>RJ1</v>
      </c>
    </row>
    <row r="1140" spans="48:53" hidden="1" x14ac:dyDescent="0.3">
      <c r="AV1140" s="115" t="str">
        <f t="shared" si="434"/>
        <v>RJ2QUEEN ELIZABETH HOSPITAL - RJ231</v>
      </c>
      <c r="AW1140" s="116" t="s">
        <v>1058</v>
      </c>
      <c r="AX1140" s="116" t="s">
        <v>10403</v>
      </c>
      <c r="AY1140" s="116" t="s">
        <v>1058</v>
      </c>
      <c r="AZ1140" s="116" t="s">
        <v>2230</v>
      </c>
      <c r="BA1140" s="116" t="str">
        <f t="shared" si="435"/>
        <v>RJ2</v>
      </c>
    </row>
    <row r="1141" spans="48:53" hidden="1" x14ac:dyDescent="0.3">
      <c r="AV1141" s="115" t="str">
        <f t="shared" si="434"/>
        <v>RJ2QUEEN MARYS HOSPITAL</v>
      </c>
      <c r="AW1141" s="116" t="s">
        <v>8720</v>
      </c>
      <c r="AX1141" s="116" t="s">
        <v>1456</v>
      </c>
      <c r="AY1141" s="116" t="s">
        <v>8720</v>
      </c>
      <c r="AZ1141" s="116" t="s">
        <v>1456</v>
      </c>
      <c r="BA1141" s="116" t="str">
        <f t="shared" si="435"/>
        <v>RJ2</v>
      </c>
    </row>
    <row r="1142" spans="48:53" hidden="1" x14ac:dyDescent="0.3">
      <c r="AV1142" s="115" t="str">
        <f t="shared" si="434"/>
        <v>RJ2UNIVERSITY HOSPITAL LEWISHAM - RJ224</v>
      </c>
      <c r="AW1142" s="116" t="s">
        <v>626</v>
      </c>
      <c r="AX1142" s="116" t="s">
        <v>10404</v>
      </c>
      <c r="AY1142" s="116" t="s">
        <v>626</v>
      </c>
      <c r="AZ1142" s="116" t="s">
        <v>9237</v>
      </c>
      <c r="BA1142" s="116" t="str">
        <f t="shared" si="435"/>
        <v>RJ2</v>
      </c>
    </row>
    <row r="1143" spans="48:53" hidden="1" x14ac:dyDescent="0.3">
      <c r="AV1143" s="115" t="str">
        <f t="shared" si="434"/>
        <v>RJ6CROYDON UNIVERSITY HOSPITAL - RJ611</v>
      </c>
      <c r="AW1143" s="116" t="s">
        <v>627</v>
      </c>
      <c r="AX1143" s="116" t="s">
        <v>10806</v>
      </c>
      <c r="AY1143" s="116" t="s">
        <v>627</v>
      </c>
      <c r="AZ1143" s="116" t="s">
        <v>10807</v>
      </c>
      <c r="BA1143" s="116" t="str">
        <f t="shared" si="435"/>
        <v>RJ6</v>
      </c>
    </row>
    <row r="1144" spans="48:53" hidden="1" x14ac:dyDescent="0.3">
      <c r="AV1144" s="115" t="str">
        <f t="shared" si="434"/>
        <v>RJ6PURLEY WAR MEMORIAL HOSPITAL - RJ613</v>
      </c>
      <c r="AW1144" s="116" t="s">
        <v>628</v>
      </c>
      <c r="AX1144" s="116" t="s">
        <v>10405</v>
      </c>
      <c r="AY1144" s="116" t="s">
        <v>628</v>
      </c>
      <c r="AZ1144" s="116" t="s">
        <v>9238</v>
      </c>
      <c r="BA1144" s="116" t="str">
        <f t="shared" si="435"/>
        <v>RJ6</v>
      </c>
    </row>
    <row r="1145" spans="48:53" hidden="1" x14ac:dyDescent="0.3">
      <c r="AV1145" s="115" t="str">
        <f t="shared" si="434"/>
        <v>RJ7BOLINGBROKE HOSPITAL - RJ706</v>
      </c>
      <c r="AW1145" s="116" t="s">
        <v>629</v>
      </c>
      <c r="AX1145" s="116" t="s">
        <v>10406</v>
      </c>
      <c r="AY1145" s="116" t="s">
        <v>629</v>
      </c>
      <c r="AZ1145" s="116" t="s">
        <v>9239</v>
      </c>
      <c r="BA1145" s="116" t="str">
        <f t="shared" si="435"/>
        <v>RJ7</v>
      </c>
    </row>
    <row r="1146" spans="48:53" hidden="1" x14ac:dyDescent="0.3">
      <c r="AV1146" s="115" t="str">
        <f t="shared" si="434"/>
        <v>RJ7DAWES HOUSE - RJ723</v>
      </c>
      <c r="AW1146" s="116" t="s">
        <v>657</v>
      </c>
      <c r="AX1146" s="116" t="s">
        <v>10407</v>
      </c>
      <c r="AY1146" s="116" t="s">
        <v>657</v>
      </c>
      <c r="AZ1146" s="116" t="s">
        <v>9240</v>
      </c>
      <c r="BA1146" s="116" t="str">
        <f t="shared" si="435"/>
        <v>RJ7</v>
      </c>
    </row>
    <row r="1147" spans="48:53" hidden="1" x14ac:dyDescent="0.3">
      <c r="AV1147" s="115" t="str">
        <f t="shared" si="434"/>
        <v>RJ7QUEEN MARYS HOSPITAL (ROEHAMPTON) - RJ731</v>
      </c>
      <c r="AW1147" s="116" t="s">
        <v>1055</v>
      </c>
      <c r="AX1147" s="116" t="s">
        <v>10408</v>
      </c>
      <c r="AY1147" s="116" t="s">
        <v>1055</v>
      </c>
      <c r="AZ1147" s="116" t="s">
        <v>9241</v>
      </c>
      <c r="BA1147" s="116" t="str">
        <f t="shared" si="435"/>
        <v>RJ7</v>
      </c>
    </row>
    <row r="1148" spans="48:53" hidden="1" x14ac:dyDescent="0.3">
      <c r="AV1148" s="115" t="str">
        <f t="shared" si="434"/>
        <v>RJ7ST GEORGE'S AT ST JOHN'S THERAPY CENTRE - RJ760</v>
      </c>
      <c r="AW1148" s="116" t="s">
        <v>655</v>
      </c>
      <c r="AX1148" s="116" t="s">
        <v>10409</v>
      </c>
      <c r="AY1148" s="116" t="s">
        <v>655</v>
      </c>
      <c r="AZ1148" s="116" t="s">
        <v>9242</v>
      </c>
      <c r="BA1148" s="116" t="str">
        <f t="shared" si="435"/>
        <v>RJ7</v>
      </c>
    </row>
    <row r="1149" spans="48:53" hidden="1" x14ac:dyDescent="0.3">
      <c r="AV1149" s="115" t="str">
        <f t="shared" si="434"/>
        <v>RJ7ST GEORGE'S HOSPITAL (TOOTING) - RJ701</v>
      </c>
      <c r="AW1149" s="116" t="s">
        <v>656</v>
      </c>
      <c r="AX1149" s="116" t="s">
        <v>10410</v>
      </c>
      <c r="AY1149" s="116" t="s">
        <v>656</v>
      </c>
      <c r="AZ1149" s="116" t="s">
        <v>9243</v>
      </c>
      <c r="BA1149" s="116" t="str">
        <f t="shared" si="435"/>
        <v>RJ7</v>
      </c>
    </row>
    <row r="1150" spans="48:53" hidden="1" x14ac:dyDescent="0.3">
      <c r="AV1150" s="115" t="str">
        <f t="shared" si="434"/>
        <v>RJ8ADDACTION</v>
      </c>
      <c r="AW1150" s="116" t="s">
        <v>3484</v>
      </c>
      <c r="AX1150" s="116" t="s">
        <v>2072</v>
      </c>
      <c r="AY1150" s="116" t="s">
        <v>3484</v>
      </c>
      <c r="AZ1150" s="116" t="s">
        <v>2072</v>
      </c>
      <c r="BA1150" s="116" t="str">
        <f t="shared" si="435"/>
        <v>RJ8</v>
      </c>
    </row>
    <row r="1151" spans="48:53" hidden="1" x14ac:dyDescent="0.3">
      <c r="AV1151" s="115" t="str">
        <f t="shared" si="434"/>
        <v>RJ8ANDY MAR</v>
      </c>
      <c r="AW1151" s="116" t="s">
        <v>3495</v>
      </c>
      <c r="AX1151" s="116" t="s">
        <v>3496</v>
      </c>
      <c r="AY1151" s="116" t="s">
        <v>3495</v>
      </c>
      <c r="AZ1151" s="116" t="s">
        <v>3496</v>
      </c>
      <c r="BA1151" s="116" t="str">
        <f t="shared" si="435"/>
        <v>RJ8</v>
      </c>
    </row>
    <row r="1152" spans="48:53" hidden="1" x14ac:dyDescent="0.3">
      <c r="AV1152" s="115" t="str">
        <f t="shared" si="434"/>
        <v>RJ8AOS ASSOCIATE SPECIALIST ONE</v>
      </c>
      <c r="AW1152" s="116" t="s">
        <v>3472</v>
      </c>
      <c r="AX1152" s="116" t="s">
        <v>3473</v>
      </c>
      <c r="AY1152" s="116" t="s">
        <v>3472</v>
      </c>
      <c r="AZ1152" s="116" t="s">
        <v>3473</v>
      </c>
      <c r="BA1152" s="116" t="str">
        <f t="shared" si="435"/>
        <v>RJ8</v>
      </c>
    </row>
    <row r="1153" spans="48:53" hidden="1" x14ac:dyDescent="0.3">
      <c r="AV1153" s="115" t="str">
        <f t="shared" si="434"/>
        <v>RJ8AOS ASSOCIATE SPECIALIST TWO</v>
      </c>
      <c r="AW1153" s="116" t="s">
        <v>3474</v>
      </c>
      <c r="AX1153" s="116" t="s">
        <v>3475</v>
      </c>
      <c r="AY1153" s="116" t="s">
        <v>3474</v>
      </c>
      <c r="AZ1153" s="116" t="s">
        <v>3475</v>
      </c>
      <c r="BA1153" s="116" t="str">
        <f t="shared" si="435"/>
        <v>RJ8</v>
      </c>
    </row>
    <row r="1154" spans="48:53" hidden="1" x14ac:dyDescent="0.3">
      <c r="AV1154" s="115" t="str">
        <f t="shared" si="434"/>
        <v>RJ8AOS NMP ONE</v>
      </c>
      <c r="AW1154" s="116" t="s">
        <v>3476</v>
      </c>
      <c r="AX1154" s="116" t="s">
        <v>3477</v>
      </c>
      <c r="AY1154" s="116" t="s">
        <v>3476</v>
      </c>
      <c r="AZ1154" s="116" t="s">
        <v>3477</v>
      </c>
      <c r="BA1154" s="116" t="str">
        <f t="shared" si="435"/>
        <v>RJ8</v>
      </c>
    </row>
    <row r="1155" spans="48:53" hidden="1" x14ac:dyDescent="0.3">
      <c r="AV1155" s="115" t="str">
        <f t="shared" si="434"/>
        <v>RJ8AOS NMP THREE</v>
      </c>
      <c r="AW1155" s="116" t="s">
        <v>3480</v>
      </c>
      <c r="AX1155" s="116" t="s">
        <v>3481</v>
      </c>
      <c r="AY1155" s="116" t="s">
        <v>3480</v>
      </c>
      <c r="AZ1155" s="116" t="s">
        <v>3481</v>
      </c>
      <c r="BA1155" s="116" t="str">
        <f t="shared" si="435"/>
        <v>RJ8</v>
      </c>
    </row>
    <row r="1156" spans="48:53" hidden="1" x14ac:dyDescent="0.3">
      <c r="AV1156" s="115" t="str">
        <f t="shared" si="434"/>
        <v>RJ8AOS NMP TWO</v>
      </c>
      <c r="AW1156" s="116" t="s">
        <v>3478</v>
      </c>
      <c r="AX1156" s="116" t="s">
        <v>3479</v>
      </c>
      <c r="AY1156" s="116" t="s">
        <v>3478</v>
      </c>
      <c r="AZ1156" s="116" t="s">
        <v>3479</v>
      </c>
      <c r="BA1156" s="116" t="str">
        <f t="shared" si="435"/>
        <v>RJ8</v>
      </c>
    </row>
    <row r="1157" spans="48:53" hidden="1" x14ac:dyDescent="0.3">
      <c r="AV1157" s="115" t="str">
        <f t="shared" si="434"/>
        <v>RJ8BETHANY</v>
      </c>
      <c r="AW1157" s="116" t="s">
        <v>3497</v>
      </c>
      <c r="AX1157" s="116" t="s">
        <v>3498</v>
      </c>
      <c r="AY1157" s="116" t="s">
        <v>3497</v>
      </c>
      <c r="AZ1157" s="116" t="s">
        <v>3498</v>
      </c>
      <c r="BA1157" s="116" t="str">
        <f t="shared" si="435"/>
        <v>RJ8</v>
      </c>
    </row>
    <row r="1158" spans="48:53" hidden="1" x14ac:dyDescent="0.3">
      <c r="AV1158" s="115" t="str">
        <f t="shared" si="434"/>
        <v>RJ8BODMIN HOSPITAL</v>
      </c>
      <c r="AW1158" s="116" t="s">
        <v>3468</v>
      </c>
      <c r="AX1158" s="116" t="s">
        <v>3469</v>
      </c>
      <c r="AY1158" s="116" t="s">
        <v>3468</v>
      </c>
      <c r="AZ1158" s="116" t="s">
        <v>3469</v>
      </c>
      <c r="BA1158" s="116" t="str">
        <f t="shared" si="435"/>
        <v>RJ8</v>
      </c>
    </row>
    <row r="1159" spans="48:53" hidden="1" x14ac:dyDescent="0.3">
      <c r="AV1159" s="115" t="str">
        <f t="shared" si="434"/>
        <v>RJ8BOLITHO HOSPITAL</v>
      </c>
      <c r="AW1159" s="116" t="s">
        <v>3444</v>
      </c>
      <c r="AX1159" s="116" t="s">
        <v>3445</v>
      </c>
      <c r="AY1159" s="116" t="s">
        <v>3444</v>
      </c>
      <c r="AZ1159" s="116" t="s">
        <v>3445</v>
      </c>
      <c r="BA1159" s="116" t="str">
        <f t="shared" si="435"/>
        <v>RJ8</v>
      </c>
    </row>
    <row r="1160" spans="48:53" hidden="1" x14ac:dyDescent="0.3">
      <c r="AV1160" s="115" t="str">
        <f t="shared" si="434"/>
        <v>RJ8BOUNDERVEAN</v>
      </c>
      <c r="AW1160" s="116" t="s">
        <v>3523</v>
      </c>
      <c r="AX1160" s="116" t="s">
        <v>3524</v>
      </c>
      <c r="AY1160" s="116" t="s">
        <v>3523</v>
      </c>
      <c r="AZ1160" s="116" t="s">
        <v>3524</v>
      </c>
      <c r="BA1160" s="116" t="str">
        <f t="shared" si="435"/>
        <v>RJ8</v>
      </c>
    </row>
    <row r="1161" spans="48:53" hidden="1" x14ac:dyDescent="0.3">
      <c r="AV1161" s="115" t="str">
        <f t="shared" si="434"/>
        <v>RJ8BROOKSIDE</v>
      </c>
      <c r="AW1161" s="116" t="s">
        <v>3520</v>
      </c>
      <c r="AX1161" s="116" t="s">
        <v>1357</v>
      </c>
      <c r="AY1161" s="116" t="s">
        <v>3520</v>
      </c>
      <c r="AZ1161" s="116" t="s">
        <v>1357</v>
      </c>
      <c r="BA1161" s="116" t="str">
        <f t="shared" si="435"/>
        <v>RJ8</v>
      </c>
    </row>
    <row r="1162" spans="48:53" hidden="1" x14ac:dyDescent="0.3">
      <c r="AV1162" s="115" t="str">
        <f t="shared" si="434"/>
        <v>RJ8CAMBORNE REDRUTH COMMUNITY HOSPITAL</v>
      </c>
      <c r="AW1162" s="116" t="s">
        <v>3446</v>
      </c>
      <c r="AX1162" s="116" t="s">
        <v>3447</v>
      </c>
      <c r="AY1162" s="116" t="s">
        <v>3446</v>
      </c>
      <c r="AZ1162" s="116" t="s">
        <v>3447</v>
      </c>
      <c r="BA1162" s="116" t="str">
        <f t="shared" si="435"/>
        <v>RJ8</v>
      </c>
    </row>
    <row r="1163" spans="48:53" hidden="1" x14ac:dyDescent="0.3">
      <c r="AV1163" s="115" t="str">
        <f t="shared" si="434"/>
        <v>RJ8COBBLESTONES</v>
      </c>
      <c r="AW1163" s="116" t="s">
        <v>3527</v>
      </c>
      <c r="AX1163" s="116" t="s">
        <v>3528</v>
      </c>
      <c r="AY1163" s="116" t="s">
        <v>3527</v>
      </c>
      <c r="AZ1163" s="116" t="s">
        <v>3528</v>
      </c>
      <c r="BA1163" s="116" t="str">
        <f t="shared" si="435"/>
        <v>RJ8</v>
      </c>
    </row>
    <row r="1164" spans="48:53" hidden="1" x14ac:dyDescent="0.3">
      <c r="AV1164" s="115" t="str">
        <f t="shared" si="434"/>
        <v>RJ8EDWARD HAIN HOSPITAL</v>
      </c>
      <c r="AW1164" s="116" t="s">
        <v>3437</v>
      </c>
      <c r="AX1164" s="116" t="s">
        <v>3438</v>
      </c>
      <c r="AY1164" s="116" t="s">
        <v>3437</v>
      </c>
      <c r="AZ1164" s="116" t="s">
        <v>3438</v>
      </c>
      <c r="BA1164" s="116" t="str">
        <f t="shared" si="435"/>
        <v>RJ8</v>
      </c>
    </row>
    <row r="1165" spans="48:53" hidden="1" x14ac:dyDescent="0.3">
      <c r="AV1165" s="115" t="str">
        <f t="shared" si="434"/>
        <v>RJ8FAIR VIEW</v>
      </c>
      <c r="AW1165" s="116" t="s">
        <v>3499</v>
      </c>
      <c r="AX1165" s="116" t="s">
        <v>3500</v>
      </c>
      <c r="AY1165" s="116" t="s">
        <v>3499</v>
      </c>
      <c r="AZ1165" s="116" t="s">
        <v>3500</v>
      </c>
      <c r="BA1165" s="116" t="str">
        <f t="shared" si="435"/>
        <v>RJ8</v>
      </c>
    </row>
    <row r="1166" spans="48:53" hidden="1" x14ac:dyDescent="0.3">
      <c r="AV1166" s="115" t="str">
        <f t="shared" si="434"/>
        <v>RJ8FALMOUTH HOSPITAL</v>
      </c>
      <c r="AW1166" s="116" t="s">
        <v>3458</v>
      </c>
      <c r="AX1166" s="116" t="s">
        <v>3459</v>
      </c>
      <c r="AY1166" s="116" t="s">
        <v>3458</v>
      </c>
      <c r="AZ1166" s="116" t="s">
        <v>3459</v>
      </c>
      <c r="BA1166" s="116" t="str">
        <f t="shared" si="435"/>
        <v>RJ8</v>
      </c>
    </row>
    <row r="1167" spans="48:53" hidden="1" x14ac:dyDescent="0.3">
      <c r="AV1167" s="115" t="str">
        <f t="shared" si="434"/>
        <v>RJ8FOWEY HOSPITAL</v>
      </c>
      <c r="AW1167" s="116" t="s">
        <v>10812</v>
      </c>
      <c r="AX1167" s="116" t="s">
        <v>10813</v>
      </c>
      <c r="AY1167" s="116" t="s">
        <v>10812</v>
      </c>
      <c r="AZ1167" s="116" t="s">
        <v>10813</v>
      </c>
      <c r="BA1167" s="116" t="str">
        <f t="shared" si="435"/>
        <v>RJ8</v>
      </c>
    </row>
    <row r="1168" spans="48:53" hidden="1" x14ac:dyDescent="0.3">
      <c r="AV1168" s="115" t="str">
        <f t="shared" si="434"/>
        <v>RJ8GARNER INPATIENTS</v>
      </c>
      <c r="AW1168" s="116" t="s">
        <v>3462</v>
      </c>
      <c r="AX1168" s="116" t="s">
        <v>3463</v>
      </c>
      <c r="AY1168" s="116" t="s">
        <v>3462</v>
      </c>
      <c r="AZ1168" s="116" t="s">
        <v>3463</v>
      </c>
      <c r="BA1168" s="116" t="str">
        <f t="shared" si="435"/>
        <v>RJ8</v>
      </c>
    </row>
    <row r="1169" spans="48:53" hidden="1" x14ac:dyDescent="0.3">
      <c r="AV1169" s="115" t="str">
        <f t="shared" si="434"/>
        <v>RJ8GWYN DOWR</v>
      </c>
      <c r="AW1169" s="116" t="s">
        <v>3501</v>
      </c>
      <c r="AX1169" s="116" t="s">
        <v>3502</v>
      </c>
      <c r="AY1169" s="116" t="s">
        <v>3501</v>
      </c>
      <c r="AZ1169" s="116" t="s">
        <v>3502</v>
      </c>
      <c r="BA1169" s="116" t="str">
        <f t="shared" si="435"/>
        <v>RJ8</v>
      </c>
    </row>
    <row r="1170" spans="48:53" hidden="1" x14ac:dyDescent="0.3">
      <c r="AV1170" s="115" t="str">
        <f t="shared" si="434"/>
        <v>RJ8HEATHLANDS</v>
      </c>
      <c r="AW1170" s="116" t="s">
        <v>3531</v>
      </c>
      <c r="AX1170" s="116" t="s">
        <v>3532</v>
      </c>
      <c r="AY1170" s="116" t="s">
        <v>3531</v>
      </c>
      <c r="AZ1170" s="116" t="s">
        <v>3532</v>
      </c>
      <c r="BA1170" s="116" t="str">
        <f t="shared" si="435"/>
        <v>RJ8</v>
      </c>
    </row>
    <row r="1171" spans="48:53" hidden="1" x14ac:dyDescent="0.3">
      <c r="AV1171" s="115" t="str">
        <f t="shared" si="434"/>
        <v>RJ8HELSTON HOSPITAL</v>
      </c>
      <c r="AW1171" s="116" t="s">
        <v>3439</v>
      </c>
      <c r="AX1171" s="116" t="s">
        <v>3440</v>
      </c>
      <c r="AY1171" s="116" t="s">
        <v>3439</v>
      </c>
      <c r="AZ1171" s="116" t="s">
        <v>3440</v>
      </c>
      <c r="BA1171" s="116" t="str">
        <f t="shared" si="435"/>
        <v>RJ8</v>
      </c>
    </row>
    <row r="1172" spans="48:53" hidden="1" x14ac:dyDescent="0.3">
      <c r="AV1172" s="115" t="str">
        <f t="shared" si="434"/>
        <v>RJ8INPATIENTS BODMIN</v>
      </c>
      <c r="AW1172" s="116" t="s">
        <v>3464</v>
      </c>
      <c r="AX1172" s="116" t="s">
        <v>3465</v>
      </c>
      <c r="AY1172" s="116" t="s">
        <v>3464</v>
      </c>
      <c r="AZ1172" s="116" t="s">
        <v>3465</v>
      </c>
      <c r="BA1172" s="116" t="str">
        <f t="shared" si="435"/>
        <v>RJ8</v>
      </c>
    </row>
    <row r="1173" spans="48:53" hidden="1" x14ac:dyDescent="0.3">
      <c r="AV1173" s="115" t="str">
        <f t="shared" si="434"/>
        <v>RJ8INPATIENTS LONGREACH</v>
      </c>
      <c r="AW1173" s="116" t="s">
        <v>3466</v>
      </c>
      <c r="AX1173" s="116" t="s">
        <v>3467</v>
      </c>
      <c r="AY1173" s="116" t="s">
        <v>3466</v>
      </c>
      <c r="AZ1173" s="116" t="s">
        <v>3467</v>
      </c>
      <c r="BA1173" s="116" t="str">
        <f t="shared" si="435"/>
        <v>RJ8</v>
      </c>
    </row>
    <row r="1174" spans="48:53" hidden="1" x14ac:dyDescent="0.3">
      <c r="AV1174" s="115" t="str">
        <f t="shared" si="434"/>
        <v>RJ8LAUNCESTON HOSPITAL</v>
      </c>
      <c r="AW1174" s="116" t="s">
        <v>3482</v>
      </c>
      <c r="AX1174" s="116" t="s">
        <v>3483</v>
      </c>
      <c r="AY1174" s="116" t="s">
        <v>3482</v>
      </c>
      <c r="AZ1174" s="116" t="s">
        <v>3483</v>
      </c>
      <c r="BA1174" s="116" t="str">
        <f t="shared" si="435"/>
        <v>RJ8</v>
      </c>
    </row>
    <row r="1175" spans="48:53" hidden="1" x14ac:dyDescent="0.3">
      <c r="AV1175" s="115" t="str">
        <f t="shared" si="434"/>
        <v>RJ8LAYLAND</v>
      </c>
      <c r="AW1175" s="116" t="s">
        <v>3503</v>
      </c>
      <c r="AX1175" s="116" t="s">
        <v>3504</v>
      </c>
      <c r="AY1175" s="116" t="s">
        <v>3503</v>
      </c>
      <c r="AZ1175" s="116" t="s">
        <v>3504</v>
      </c>
      <c r="BA1175" s="116" t="str">
        <f t="shared" si="435"/>
        <v>RJ8</v>
      </c>
    </row>
    <row r="1176" spans="48:53" hidden="1" x14ac:dyDescent="0.3">
      <c r="AV1176" s="115" t="str">
        <f t="shared" si="434"/>
        <v>RJ8LD NMP ONE</v>
      </c>
      <c r="AW1176" s="116" t="s">
        <v>3452</v>
      </c>
      <c r="AX1176" s="116" t="s">
        <v>3453</v>
      </c>
      <c r="AY1176" s="116" t="s">
        <v>3452</v>
      </c>
      <c r="AZ1176" s="116" t="s">
        <v>3453</v>
      </c>
      <c r="BA1176" s="116" t="str">
        <f t="shared" si="435"/>
        <v>RJ8</v>
      </c>
    </row>
    <row r="1177" spans="48:53" hidden="1" x14ac:dyDescent="0.3">
      <c r="AV1177" s="115" t="str">
        <f t="shared" si="434"/>
        <v>RJ8LD NMP TWO</v>
      </c>
      <c r="AW1177" s="116" t="s">
        <v>3454</v>
      </c>
      <c r="AX1177" s="116" t="s">
        <v>3455</v>
      </c>
      <c r="AY1177" s="116" t="s">
        <v>3454</v>
      </c>
      <c r="AZ1177" s="116" t="s">
        <v>3455</v>
      </c>
      <c r="BA1177" s="116" t="str">
        <f t="shared" si="435"/>
        <v>RJ8</v>
      </c>
    </row>
    <row r="1178" spans="48:53" hidden="1" x14ac:dyDescent="0.3">
      <c r="AV1178" s="115" t="str">
        <f t="shared" si="434"/>
        <v>RJ8LISKEARD COMMUNITY HOSPITAL</v>
      </c>
      <c r="AW1178" s="116" t="s">
        <v>10808</v>
      </c>
      <c r="AX1178" s="116" t="s">
        <v>10809</v>
      </c>
      <c r="AY1178" s="116" t="s">
        <v>10808</v>
      </c>
      <c r="AZ1178" s="116" t="s">
        <v>10809</v>
      </c>
      <c r="BA1178" s="116" t="str">
        <f t="shared" si="435"/>
        <v>RJ8</v>
      </c>
    </row>
    <row r="1179" spans="48:53" hidden="1" x14ac:dyDescent="0.3">
      <c r="AV1179" s="115" t="str">
        <f t="shared" si="434"/>
        <v>RJ8LYNDHURST</v>
      </c>
      <c r="AW1179" s="116" t="s">
        <v>3529</v>
      </c>
      <c r="AX1179" s="116" t="s">
        <v>3530</v>
      </c>
      <c r="AY1179" s="116" t="s">
        <v>3529</v>
      </c>
      <c r="AZ1179" s="116" t="s">
        <v>3530</v>
      </c>
      <c r="BA1179" s="116" t="str">
        <f t="shared" si="435"/>
        <v>RJ8</v>
      </c>
    </row>
    <row r="1180" spans="48:53" hidden="1" x14ac:dyDescent="0.3">
      <c r="AV1180" s="115" t="str">
        <f t="shared" si="434"/>
        <v>RJ8MANOR VILLAS</v>
      </c>
      <c r="AW1180" s="116" t="s">
        <v>3489</v>
      </c>
      <c r="AX1180" s="116" t="s">
        <v>3490</v>
      </c>
      <c r="AY1180" s="116" t="s">
        <v>3489</v>
      </c>
      <c r="AZ1180" s="116" t="s">
        <v>3490</v>
      </c>
      <c r="BA1180" s="116" t="str">
        <f t="shared" si="435"/>
        <v>RJ8</v>
      </c>
    </row>
    <row r="1181" spans="48:53" hidden="1" x14ac:dyDescent="0.3">
      <c r="AV1181" s="115" t="str">
        <f t="shared" si="434"/>
        <v>RJ8MEADOW HEAD</v>
      </c>
      <c r="AW1181" s="116" t="s">
        <v>3491</v>
      </c>
      <c r="AX1181" s="116" t="s">
        <v>3492</v>
      </c>
      <c r="AY1181" s="116" t="s">
        <v>3491</v>
      </c>
      <c r="AZ1181" s="116" t="s">
        <v>3492</v>
      </c>
      <c r="BA1181" s="116" t="str">
        <f t="shared" si="435"/>
        <v>RJ8</v>
      </c>
    </row>
    <row r="1182" spans="48:53" hidden="1" x14ac:dyDescent="0.3">
      <c r="AV1182" s="115" t="str">
        <f t="shared" si="434"/>
        <v>RJ8MORRAB COTTAGE</v>
      </c>
      <c r="AW1182" s="116" t="s">
        <v>3505</v>
      </c>
      <c r="AX1182" s="116" t="s">
        <v>3506</v>
      </c>
      <c r="AY1182" s="116" t="s">
        <v>3505</v>
      </c>
      <c r="AZ1182" s="116" t="s">
        <v>3506</v>
      </c>
      <c r="BA1182" s="116" t="str">
        <f t="shared" si="435"/>
        <v>RJ8</v>
      </c>
    </row>
    <row r="1183" spans="48:53" hidden="1" x14ac:dyDescent="0.3">
      <c r="AV1183" s="115" t="str">
        <f t="shared" si="434"/>
        <v>RJ8NEWQUAY HOSPITAL</v>
      </c>
      <c r="AW1183" s="116" t="s">
        <v>3441</v>
      </c>
      <c r="AX1183" s="116" t="s">
        <v>3442</v>
      </c>
      <c r="AY1183" s="116" t="s">
        <v>3441</v>
      </c>
      <c r="AZ1183" s="116" t="s">
        <v>3442</v>
      </c>
      <c r="BA1183" s="116" t="str">
        <f t="shared" si="435"/>
        <v>RJ8</v>
      </c>
    </row>
    <row r="1184" spans="48:53" hidden="1" x14ac:dyDescent="0.3">
      <c r="AV1184" s="115" t="str">
        <f t="shared" si="434"/>
        <v>RJ8PARCSIDE</v>
      </c>
      <c r="AW1184" s="116" t="s">
        <v>3521</v>
      </c>
      <c r="AX1184" s="116" t="s">
        <v>3522</v>
      </c>
      <c r="AY1184" s="116" t="s">
        <v>3521</v>
      </c>
      <c r="AZ1184" s="116" t="s">
        <v>3522</v>
      </c>
      <c r="BA1184" s="116" t="str">
        <f t="shared" si="435"/>
        <v>RJ8</v>
      </c>
    </row>
    <row r="1185" spans="48:53" hidden="1" x14ac:dyDescent="0.3">
      <c r="AV1185" s="115" t="str">
        <f t="shared" si="434"/>
        <v>RJ8PRAZE MEADOW</v>
      </c>
      <c r="AW1185" s="116" t="s">
        <v>3493</v>
      </c>
      <c r="AX1185" s="116" t="s">
        <v>3494</v>
      </c>
      <c r="AY1185" s="116" t="s">
        <v>3493</v>
      </c>
      <c r="AZ1185" s="116" t="s">
        <v>3494</v>
      </c>
      <c r="BA1185" s="116" t="str">
        <f t="shared" si="435"/>
        <v>RJ8</v>
      </c>
    </row>
    <row r="1186" spans="48:53" hidden="1" x14ac:dyDescent="0.3">
      <c r="AV1186" s="115" t="str">
        <f t="shared" si="434"/>
        <v>RJ8ROSTON</v>
      </c>
      <c r="AW1186" s="116" t="s">
        <v>3507</v>
      </c>
      <c r="AX1186" s="116" t="s">
        <v>3508</v>
      </c>
      <c r="AY1186" s="116" t="s">
        <v>3507</v>
      </c>
      <c r="AZ1186" s="116" t="s">
        <v>3508</v>
      </c>
      <c r="BA1186" s="116" t="str">
        <f t="shared" si="435"/>
        <v>RJ8</v>
      </c>
    </row>
    <row r="1187" spans="48:53" hidden="1" x14ac:dyDescent="0.3">
      <c r="AV1187" s="115" t="str">
        <f t="shared" si="434"/>
        <v>RJ8ROSWYTH</v>
      </c>
      <c r="AW1187" s="116" t="s">
        <v>3525</v>
      </c>
      <c r="AX1187" s="116" t="s">
        <v>3526</v>
      </c>
      <c r="AY1187" s="116" t="s">
        <v>3525</v>
      </c>
      <c r="AZ1187" s="116" t="s">
        <v>3526</v>
      </c>
      <c r="BA1187" s="116" t="str">
        <f t="shared" si="435"/>
        <v>RJ8</v>
      </c>
    </row>
    <row r="1188" spans="48:53" hidden="1" x14ac:dyDescent="0.3">
      <c r="AV1188" s="115" t="str">
        <f t="shared" si="434"/>
        <v>RJ8ROYAL CORNWALL HOSPITAL (TRELISKE)</v>
      </c>
      <c r="AW1188" s="116" t="s">
        <v>3460</v>
      </c>
      <c r="AX1188" s="116" t="s">
        <v>3461</v>
      </c>
      <c r="AY1188" s="116" t="s">
        <v>3460</v>
      </c>
      <c r="AZ1188" s="116" t="s">
        <v>3461</v>
      </c>
      <c r="BA1188" s="116" t="str">
        <f t="shared" si="435"/>
        <v>RJ8</v>
      </c>
    </row>
    <row r="1189" spans="48:53" hidden="1" x14ac:dyDescent="0.3">
      <c r="AV1189" s="115" t="str">
        <f t="shared" si="434"/>
        <v>RJ8SOMERSET VILLA</v>
      </c>
      <c r="AW1189" s="116" t="s">
        <v>3509</v>
      </c>
      <c r="AX1189" s="116" t="s">
        <v>1392</v>
      </c>
      <c r="AY1189" s="116" t="s">
        <v>3509</v>
      </c>
      <c r="AZ1189" s="116" t="s">
        <v>1392</v>
      </c>
      <c r="BA1189" s="116" t="str">
        <f t="shared" si="435"/>
        <v>RJ8</v>
      </c>
    </row>
    <row r="1190" spans="48:53" hidden="1" x14ac:dyDescent="0.3">
      <c r="AV1190" s="115" t="str">
        <f t="shared" si="434"/>
        <v>RJ8ST AUSTELL COMMUNITY HOSPITAL</v>
      </c>
      <c r="AW1190" s="116" t="s">
        <v>3435</v>
      </c>
      <c r="AX1190" s="116" t="s">
        <v>3436</v>
      </c>
      <c r="AY1190" s="116" t="s">
        <v>3435</v>
      </c>
      <c r="AZ1190" s="116" t="s">
        <v>3436</v>
      </c>
      <c r="BA1190" s="116" t="str">
        <f t="shared" si="435"/>
        <v>RJ8</v>
      </c>
    </row>
    <row r="1191" spans="48:53" hidden="1" x14ac:dyDescent="0.3">
      <c r="AV1191" s="115" t="str">
        <f t="shared" si="434"/>
        <v>RJ8ST BARNABAS HOSPITAL</v>
      </c>
      <c r="AW1191" s="116" t="s">
        <v>10810</v>
      </c>
      <c r="AX1191" s="116" t="s">
        <v>10811</v>
      </c>
      <c r="AY1191" s="116" t="s">
        <v>10810</v>
      </c>
      <c r="AZ1191" s="116" t="s">
        <v>10811</v>
      </c>
      <c r="BA1191" s="116" t="str">
        <f t="shared" si="435"/>
        <v>RJ8</v>
      </c>
    </row>
    <row r="1192" spans="48:53" hidden="1" x14ac:dyDescent="0.3">
      <c r="AV1192" s="115" t="str">
        <f t="shared" si="434"/>
        <v>RJ8ST MARY'S HOSPITAL</v>
      </c>
      <c r="AW1192" s="116" t="s">
        <v>3443</v>
      </c>
      <c r="AX1192" s="116" t="s">
        <v>1244</v>
      </c>
      <c r="AY1192" s="116" t="s">
        <v>3443</v>
      </c>
      <c r="AZ1192" s="116" t="s">
        <v>1244</v>
      </c>
      <c r="BA1192" s="116" t="str">
        <f t="shared" si="435"/>
        <v>RJ8</v>
      </c>
    </row>
    <row r="1193" spans="48:53" hidden="1" x14ac:dyDescent="0.3">
      <c r="AV1193" s="115" t="str">
        <f t="shared" si="434"/>
        <v>RJ8STEPPING STONES</v>
      </c>
      <c r="AW1193" s="116" t="s">
        <v>3533</v>
      </c>
      <c r="AX1193" s="116" t="s">
        <v>1408</v>
      </c>
      <c r="AY1193" s="116" t="s">
        <v>3533</v>
      </c>
      <c r="AZ1193" s="116" t="s">
        <v>1408</v>
      </c>
      <c r="BA1193" s="116" t="str">
        <f t="shared" si="435"/>
        <v>RJ8</v>
      </c>
    </row>
    <row r="1194" spans="48:53" hidden="1" x14ac:dyDescent="0.3">
      <c r="AV1194" s="115" t="str">
        <f t="shared" si="434"/>
        <v>RJ8STRATTON HOSPITAL</v>
      </c>
      <c r="AW1194" s="116" t="s">
        <v>3470</v>
      </c>
      <c r="AX1194" s="116" t="s">
        <v>3471</v>
      </c>
      <c r="AY1194" s="116" t="s">
        <v>3470</v>
      </c>
      <c r="AZ1194" s="116" t="s">
        <v>3471</v>
      </c>
      <c r="BA1194" s="116" t="str">
        <f t="shared" si="435"/>
        <v>RJ8</v>
      </c>
    </row>
    <row r="1195" spans="48:53" hidden="1" x14ac:dyDescent="0.3">
      <c r="AV1195" s="115" t="str">
        <f t="shared" si="434"/>
        <v>RJ8TAMARISK</v>
      </c>
      <c r="AW1195" s="116" t="s">
        <v>3510</v>
      </c>
      <c r="AX1195" s="116" t="s">
        <v>3511</v>
      </c>
      <c r="AY1195" s="116" t="s">
        <v>3510</v>
      </c>
      <c r="AZ1195" s="116" t="s">
        <v>3511</v>
      </c>
      <c r="BA1195" s="116" t="str">
        <f t="shared" si="435"/>
        <v>RJ8</v>
      </c>
    </row>
    <row r="1196" spans="48:53" hidden="1" x14ac:dyDescent="0.3">
      <c r="AV1196" s="115" t="str">
        <f t="shared" si="434"/>
        <v>RJ8THE WILLOWS</v>
      </c>
      <c r="AW1196" s="116" t="s">
        <v>3487</v>
      </c>
      <c r="AX1196" s="116" t="s">
        <v>3488</v>
      </c>
      <c r="AY1196" s="116" t="s">
        <v>3487</v>
      </c>
      <c r="AZ1196" s="116" t="s">
        <v>3488</v>
      </c>
      <c r="BA1196" s="116" t="str">
        <f t="shared" si="435"/>
        <v>RJ8</v>
      </c>
    </row>
    <row r="1197" spans="48:53" hidden="1" x14ac:dyDescent="0.3">
      <c r="AV1197" s="115" t="str">
        <f t="shared" si="434"/>
        <v>RJ8TREGARLAND</v>
      </c>
      <c r="AW1197" s="116" t="s">
        <v>3512</v>
      </c>
      <c r="AX1197" s="116" t="s">
        <v>3513</v>
      </c>
      <c r="AY1197" s="116" t="s">
        <v>3512</v>
      </c>
      <c r="AZ1197" s="116" t="s">
        <v>3513</v>
      </c>
      <c r="BA1197" s="116" t="str">
        <f t="shared" si="435"/>
        <v>RJ8</v>
      </c>
    </row>
    <row r="1198" spans="48:53" hidden="1" x14ac:dyDescent="0.3">
      <c r="AV1198" s="115" t="str">
        <f t="shared" si="434"/>
        <v>RJ8TREMOOR</v>
      </c>
      <c r="AW1198" s="116" t="s">
        <v>3514</v>
      </c>
      <c r="AX1198" s="116" t="s">
        <v>3515</v>
      </c>
      <c r="AY1198" s="116" t="s">
        <v>3514</v>
      </c>
      <c r="AZ1198" s="116" t="s">
        <v>3515</v>
      </c>
      <c r="BA1198" s="116" t="str">
        <f t="shared" si="435"/>
        <v>RJ8</v>
      </c>
    </row>
    <row r="1199" spans="48:53" hidden="1" x14ac:dyDescent="0.3">
      <c r="AV1199" s="115" t="str">
        <f t="shared" si="434"/>
        <v>RJ8TRENGWEATH</v>
      </c>
      <c r="AW1199" s="116" t="s">
        <v>3448</v>
      </c>
      <c r="AX1199" s="116" t="s">
        <v>3449</v>
      </c>
      <c r="AY1199" s="116" t="s">
        <v>3448</v>
      </c>
      <c r="AZ1199" s="116" t="s">
        <v>3449</v>
      </c>
      <c r="BA1199" s="116" t="str">
        <f t="shared" si="435"/>
        <v>RJ8</v>
      </c>
    </row>
    <row r="1200" spans="48:53" hidden="1" x14ac:dyDescent="0.3">
      <c r="AV1200" s="115" t="str">
        <f t="shared" si="434"/>
        <v>RJ8TRESILLIAN BUILDING</v>
      </c>
      <c r="AW1200" s="116" t="s">
        <v>3450</v>
      </c>
      <c r="AX1200" s="116" t="s">
        <v>3451</v>
      </c>
      <c r="AY1200" s="116" t="s">
        <v>3450</v>
      </c>
      <c r="AZ1200" s="116" t="s">
        <v>3451</v>
      </c>
      <c r="BA1200" s="116" t="str">
        <f t="shared" si="435"/>
        <v>RJ8</v>
      </c>
    </row>
    <row r="1201" spans="48:53" hidden="1" x14ac:dyDescent="0.3">
      <c r="AV1201" s="115" t="str">
        <f t="shared" si="434"/>
        <v>RJ8TREVENTON RISE</v>
      </c>
      <c r="AW1201" s="116" t="s">
        <v>3516</v>
      </c>
      <c r="AX1201" s="116" t="s">
        <v>3517</v>
      </c>
      <c r="AY1201" s="116" t="s">
        <v>3516</v>
      </c>
      <c r="AZ1201" s="116" t="s">
        <v>3517</v>
      </c>
      <c r="BA1201" s="116" t="str">
        <f t="shared" si="435"/>
        <v>RJ8</v>
      </c>
    </row>
    <row r="1202" spans="48:53" hidden="1" x14ac:dyDescent="0.3">
      <c r="AV1202" s="115" t="str">
        <f t="shared" ref="AV1202:AV1267" si="436">CONCATENATE(LEFT(AW1202, 3),AX1202)</f>
        <v>RJ8VICTORIA COTTAGE</v>
      </c>
      <c r="AW1202" s="116" t="s">
        <v>3518</v>
      </c>
      <c r="AX1202" s="116" t="s">
        <v>3519</v>
      </c>
      <c r="AY1202" s="116" t="s">
        <v>3518</v>
      </c>
      <c r="AZ1202" s="116" t="s">
        <v>3519</v>
      </c>
      <c r="BA1202" s="116" t="str">
        <f t="shared" ref="BA1202:BA1267" si="437">LEFT(AY1202,3)</f>
        <v>RJ8</v>
      </c>
    </row>
    <row r="1203" spans="48:53" hidden="1" x14ac:dyDescent="0.3">
      <c r="AV1203" s="115" t="str">
        <f t="shared" si="436"/>
        <v>RJ8WALSINGHAM PLACE</v>
      </c>
      <c r="AW1203" s="116" t="s">
        <v>3485</v>
      </c>
      <c r="AX1203" s="116" t="s">
        <v>3486</v>
      </c>
      <c r="AY1203" s="116" t="s">
        <v>3485</v>
      </c>
      <c r="AZ1203" s="116" t="s">
        <v>3486</v>
      </c>
      <c r="BA1203" s="116" t="str">
        <f t="shared" si="437"/>
        <v>RJ8</v>
      </c>
    </row>
    <row r="1204" spans="48:53" hidden="1" x14ac:dyDescent="0.3">
      <c r="AV1204" s="115" t="str">
        <f t="shared" si="436"/>
        <v>RJ8WEST CORNWALL HOSPITAL (PENZANCE)</v>
      </c>
      <c r="AW1204" s="116" t="s">
        <v>3456</v>
      </c>
      <c r="AX1204" s="116" t="s">
        <v>3457</v>
      </c>
      <c r="AY1204" s="116" t="s">
        <v>3456</v>
      </c>
      <c r="AZ1204" s="116" t="s">
        <v>3457</v>
      </c>
      <c r="BA1204" s="116" t="str">
        <f t="shared" si="437"/>
        <v>RJ8</v>
      </c>
    </row>
    <row r="1205" spans="48:53" hidden="1" x14ac:dyDescent="0.3">
      <c r="AV1205" s="115" t="str">
        <f t="shared" si="436"/>
        <v>RJCELLEN BADGER HOSPITAL - RJC04</v>
      </c>
      <c r="AW1205" s="116" t="s">
        <v>1060</v>
      </c>
      <c r="AX1205" s="116" t="s">
        <v>10411</v>
      </c>
      <c r="AY1205" s="116" t="s">
        <v>1060</v>
      </c>
      <c r="AZ1205" s="116" t="s">
        <v>9244</v>
      </c>
      <c r="BA1205" s="116" t="str">
        <f t="shared" si="437"/>
        <v>RJC</v>
      </c>
    </row>
    <row r="1206" spans="48:53" hidden="1" x14ac:dyDescent="0.3">
      <c r="AV1206" s="115" t="str">
        <f t="shared" si="436"/>
        <v>RJCROYAL LEAMINGTON SPA REHABILITATION HOSPITAL - RJC46</v>
      </c>
      <c r="AW1206" s="116" t="s">
        <v>1061</v>
      </c>
      <c r="AX1206" s="116" t="s">
        <v>10412</v>
      </c>
      <c r="AY1206" s="116" t="s">
        <v>1061</v>
      </c>
      <c r="AZ1206" s="116" t="s">
        <v>9245</v>
      </c>
      <c r="BA1206" s="116" t="str">
        <f t="shared" si="437"/>
        <v>RJC</v>
      </c>
    </row>
    <row r="1207" spans="48:53" hidden="1" x14ac:dyDescent="0.3">
      <c r="AV1207" s="115" t="str">
        <f t="shared" si="436"/>
        <v>RJCSTRATFORD HOSPITAL - RJC03</v>
      </c>
      <c r="AW1207" s="116" t="s">
        <v>658</v>
      </c>
      <c r="AX1207" s="116" t="s">
        <v>10413</v>
      </c>
      <c r="AY1207" s="116" t="s">
        <v>658</v>
      </c>
      <c r="AZ1207" s="116" t="s">
        <v>9246</v>
      </c>
      <c r="BA1207" s="116" t="str">
        <f t="shared" si="437"/>
        <v>RJC</v>
      </c>
    </row>
    <row r="1208" spans="48:53" hidden="1" x14ac:dyDescent="0.3">
      <c r="AV1208" s="115" t="str">
        <f t="shared" si="436"/>
        <v>RJCWARWICK HOSPITAL - RJC02</v>
      </c>
      <c r="AW1208" s="116" t="s">
        <v>659</v>
      </c>
      <c r="AX1208" s="116" t="s">
        <v>10414</v>
      </c>
      <c r="AY1208" s="116" t="s">
        <v>659</v>
      </c>
      <c r="AZ1208" s="116" t="s">
        <v>9247</v>
      </c>
      <c r="BA1208" s="116" t="str">
        <f t="shared" si="437"/>
        <v>RJC</v>
      </c>
    </row>
    <row r="1209" spans="48:53" hidden="1" x14ac:dyDescent="0.3">
      <c r="AV1209" s="115" t="str">
        <f t="shared" si="436"/>
        <v>RJDCANNOCK CHASE HOSPITAL - RJD13</v>
      </c>
      <c r="AW1209" s="116" t="s">
        <v>660</v>
      </c>
      <c r="AX1209" s="116" t="s">
        <v>10415</v>
      </c>
      <c r="AY1209" s="116" t="s">
        <v>660</v>
      </c>
      <c r="AZ1209" s="116" t="s">
        <v>2648</v>
      </c>
      <c r="BA1209" s="116" t="str">
        <f t="shared" si="437"/>
        <v>RJD</v>
      </c>
    </row>
    <row r="1210" spans="48:53" hidden="1" x14ac:dyDescent="0.3">
      <c r="AV1210" s="115" t="str">
        <f t="shared" si="436"/>
        <v>RJDCANNOCK CHASE TREATMENT CENTRE</v>
      </c>
      <c r="AW1210" s="116" t="s">
        <v>8721</v>
      </c>
      <c r="AX1210" s="116" t="s">
        <v>8722</v>
      </c>
      <c r="AY1210" s="116" t="s">
        <v>8721</v>
      </c>
      <c r="AZ1210" s="116" t="s">
        <v>8722</v>
      </c>
      <c r="BA1210" s="116" t="str">
        <f t="shared" si="437"/>
        <v>RJD</v>
      </c>
    </row>
    <row r="1211" spans="48:53" hidden="1" x14ac:dyDescent="0.3">
      <c r="AV1211" s="115" t="str">
        <f t="shared" si="436"/>
        <v>RJDSTAFFORD HOSPITAL - RJD01</v>
      </c>
      <c r="AW1211" s="116" t="s">
        <v>911</v>
      </c>
      <c r="AX1211" s="116" t="s">
        <v>10416</v>
      </c>
      <c r="AY1211" s="116" t="s">
        <v>911</v>
      </c>
      <c r="AZ1211" s="116" t="s">
        <v>9248</v>
      </c>
      <c r="BA1211" s="116" t="str">
        <f t="shared" si="437"/>
        <v>RJD</v>
      </c>
    </row>
    <row r="1212" spans="48:53" hidden="1" x14ac:dyDescent="0.3">
      <c r="AV1212" s="115" t="str">
        <f t="shared" si="436"/>
        <v>RJEBRADWELL HOSPITAL - RJE08</v>
      </c>
      <c r="AW1212" s="116" t="s">
        <v>10417</v>
      </c>
      <c r="AX1212" s="116" t="s">
        <v>10418</v>
      </c>
      <c r="AY1212" s="116" t="s">
        <v>10417</v>
      </c>
      <c r="AZ1212" s="116" t="s">
        <v>10418</v>
      </c>
      <c r="BA1212" s="116" t="str">
        <f t="shared" si="437"/>
        <v>RJE</v>
      </c>
    </row>
    <row r="1213" spans="48:53" hidden="1" x14ac:dyDescent="0.3">
      <c r="AV1213" s="115" t="str">
        <f t="shared" si="436"/>
        <v>RJECHEADLE HOSPITAL - RJE51</v>
      </c>
      <c r="AW1213" s="116" t="s">
        <v>10419</v>
      </c>
      <c r="AX1213" s="116" t="s">
        <v>10420</v>
      </c>
      <c r="AY1213" s="116" t="s">
        <v>10419</v>
      </c>
      <c r="AZ1213" s="116" t="s">
        <v>10420</v>
      </c>
      <c r="BA1213" s="116" t="str">
        <f t="shared" si="437"/>
        <v>RJE</v>
      </c>
    </row>
    <row r="1214" spans="48:53" hidden="1" x14ac:dyDescent="0.3">
      <c r="AV1214" s="115" t="str">
        <f t="shared" si="436"/>
        <v>RJECITY GENERAL HOSPITAL - RJE02</v>
      </c>
      <c r="AW1214" s="116" t="s">
        <v>912</v>
      </c>
      <c r="AX1214" s="116" t="s">
        <v>10421</v>
      </c>
      <c r="AY1214" s="116" t="s">
        <v>912</v>
      </c>
      <c r="AZ1214" s="116" t="s">
        <v>9249</v>
      </c>
      <c r="BA1214" s="116" t="str">
        <f t="shared" si="437"/>
        <v>RJE</v>
      </c>
    </row>
    <row r="1215" spans="48:53" hidden="1" x14ac:dyDescent="0.3">
      <c r="AV1215" s="115" t="str">
        <f t="shared" si="436"/>
        <v>RJECOUNTY HOSPITAL</v>
      </c>
      <c r="AW1215" s="123" t="s">
        <v>9961</v>
      </c>
      <c r="AX1215" s="123" t="s">
        <v>9965</v>
      </c>
      <c r="AY1215" s="123" t="s">
        <v>9961</v>
      </c>
      <c r="AZ1215" s="123" t="s">
        <v>9965</v>
      </c>
      <c r="BA1215" s="116" t="str">
        <f t="shared" si="437"/>
        <v>RJE</v>
      </c>
    </row>
    <row r="1216" spans="48:53" hidden="1" x14ac:dyDescent="0.3">
      <c r="AV1216" s="115" t="str">
        <f t="shared" si="436"/>
        <v>RJENORTH STAFFS MATERNITY HOSPITAL - RJE03</v>
      </c>
      <c r="AW1216" s="116" t="s">
        <v>103</v>
      </c>
      <c r="AX1216" s="116" t="s">
        <v>10422</v>
      </c>
      <c r="AY1216" s="116" t="s">
        <v>103</v>
      </c>
      <c r="AZ1216" s="116" t="s">
        <v>9250</v>
      </c>
      <c r="BA1216" s="116" t="str">
        <f t="shared" si="437"/>
        <v>RJE</v>
      </c>
    </row>
    <row r="1217" spans="48:53" hidden="1" x14ac:dyDescent="0.3">
      <c r="AV1217" s="115" t="str">
        <f t="shared" si="436"/>
        <v>RJEROYAL STOKE UNIVERSITY HOSPITAL</v>
      </c>
      <c r="AW1217" s="123" t="s">
        <v>102</v>
      </c>
      <c r="AX1217" s="123" t="s">
        <v>9964</v>
      </c>
      <c r="AY1217" s="123" t="s">
        <v>102</v>
      </c>
      <c r="AZ1217" s="123" t="s">
        <v>9964</v>
      </c>
      <c r="BA1217" s="116" t="str">
        <f t="shared" si="437"/>
        <v>RJE</v>
      </c>
    </row>
    <row r="1218" spans="48:53" hidden="1" x14ac:dyDescent="0.3">
      <c r="AV1218" s="115" t="str">
        <f t="shared" si="436"/>
        <v>RJEUNIVERSITY HOSPITAL OF NORTH STAFFORDSHIRE - RJEHQ</v>
      </c>
      <c r="AW1218" s="116" t="s">
        <v>104</v>
      </c>
      <c r="AX1218" s="116" t="s">
        <v>10423</v>
      </c>
      <c r="AY1218" s="116" t="s">
        <v>104</v>
      </c>
      <c r="AZ1218" s="116" t="s">
        <v>3653</v>
      </c>
      <c r="BA1218" s="116" t="str">
        <f t="shared" si="437"/>
        <v>RJE</v>
      </c>
    </row>
    <row r="1219" spans="48:53" hidden="1" x14ac:dyDescent="0.3">
      <c r="AV1219" s="115" t="str">
        <f t="shared" si="436"/>
        <v>RJFQUEEN'S HOSPITAL, BURTON UPON TRENT - RJF02</v>
      </c>
      <c r="AW1219" s="116" t="s">
        <v>105</v>
      </c>
      <c r="AX1219" s="116" t="s">
        <v>10424</v>
      </c>
      <c r="AY1219" s="116" t="s">
        <v>105</v>
      </c>
      <c r="AZ1219" s="116" t="s">
        <v>9251</v>
      </c>
      <c r="BA1219" s="116" t="str">
        <f t="shared" si="437"/>
        <v>RJF</v>
      </c>
    </row>
    <row r="1220" spans="48:53" hidden="1" x14ac:dyDescent="0.3">
      <c r="AV1220" s="115" t="str">
        <f t="shared" si="436"/>
        <v>RJFSAMUEL JOHNSON</v>
      </c>
      <c r="AW1220" s="116" t="s">
        <v>8226</v>
      </c>
      <c r="AX1220" s="116" t="s">
        <v>9252</v>
      </c>
      <c r="AY1220" s="116" t="s">
        <v>8226</v>
      </c>
      <c r="AZ1220" s="116" t="s">
        <v>9252</v>
      </c>
      <c r="BA1220" s="116" t="str">
        <f t="shared" si="437"/>
        <v>RJF</v>
      </c>
    </row>
    <row r="1221" spans="48:53" hidden="1" x14ac:dyDescent="0.3">
      <c r="AV1221" s="115" t="str">
        <f t="shared" si="436"/>
        <v>RJFSIR ROBERT PEEL</v>
      </c>
      <c r="AW1221" s="116" t="s">
        <v>8227</v>
      </c>
      <c r="AX1221" s="116" t="s">
        <v>9253</v>
      </c>
      <c r="AY1221" s="116" t="s">
        <v>8227</v>
      </c>
      <c r="AZ1221" s="116" t="s">
        <v>9253</v>
      </c>
      <c r="BA1221" s="116" t="str">
        <f t="shared" si="437"/>
        <v>RJF</v>
      </c>
    </row>
    <row r="1222" spans="48:53" hidden="1" x14ac:dyDescent="0.3">
      <c r="AV1222" s="115" t="str">
        <f t="shared" si="436"/>
        <v>RJLDIANA, PRINCESS OF WALES HOSPITAL - RJL30</v>
      </c>
      <c r="AW1222" s="116" t="s">
        <v>106</v>
      </c>
      <c r="AX1222" s="116" t="s">
        <v>10425</v>
      </c>
      <c r="AY1222" s="116" t="s">
        <v>106</v>
      </c>
      <c r="AZ1222" s="116" t="s">
        <v>9254</v>
      </c>
      <c r="BA1222" s="116" t="str">
        <f t="shared" si="437"/>
        <v>RJL</v>
      </c>
    </row>
    <row r="1223" spans="48:53" hidden="1" x14ac:dyDescent="0.3">
      <c r="AV1223" s="115" t="str">
        <f t="shared" si="436"/>
        <v>RJLGOOLE AND DISTRICT HOSPITAL (ACUTE) - RJL31</v>
      </c>
      <c r="AW1223" s="116" t="s">
        <v>107</v>
      </c>
      <c r="AX1223" s="116" t="s">
        <v>10426</v>
      </c>
      <c r="AY1223" s="116" t="s">
        <v>107</v>
      </c>
      <c r="AZ1223" s="116" t="s">
        <v>9255</v>
      </c>
      <c r="BA1223" s="116" t="str">
        <f t="shared" si="437"/>
        <v>RJL</v>
      </c>
    </row>
    <row r="1224" spans="48:53" hidden="1" x14ac:dyDescent="0.3">
      <c r="AV1224" s="115" t="str">
        <f t="shared" si="436"/>
        <v>RJLGOOLE TREATMENT CENTRE - RJLT1</v>
      </c>
      <c r="AW1224" s="116" t="s">
        <v>108</v>
      </c>
      <c r="AX1224" s="116" t="s">
        <v>10427</v>
      </c>
      <c r="AY1224" s="116" t="s">
        <v>108</v>
      </c>
      <c r="AZ1224" s="116" t="s">
        <v>9256</v>
      </c>
      <c r="BA1224" s="116" t="str">
        <f t="shared" si="437"/>
        <v>RJL</v>
      </c>
    </row>
    <row r="1225" spans="48:53" hidden="1" x14ac:dyDescent="0.3">
      <c r="AV1225" s="115" t="str">
        <f t="shared" si="436"/>
        <v>RJLSCUNTHORPE GENERAL HOSPITAL - RJL32</v>
      </c>
      <c r="AW1225" s="116" t="s">
        <v>109</v>
      </c>
      <c r="AX1225" s="116" t="s">
        <v>10428</v>
      </c>
      <c r="AY1225" s="116" t="s">
        <v>109</v>
      </c>
      <c r="AZ1225" s="116" t="s">
        <v>9257</v>
      </c>
      <c r="BA1225" s="116" t="str">
        <f t="shared" si="437"/>
        <v>RJL</v>
      </c>
    </row>
    <row r="1226" spans="48:53" hidden="1" x14ac:dyDescent="0.3">
      <c r="AV1226" s="115" t="str">
        <f t="shared" si="436"/>
        <v>RJNCONGLETON WAR MEMORIAL HOSPITAL - RJN63</v>
      </c>
      <c r="AW1226" s="116" t="s">
        <v>110</v>
      </c>
      <c r="AX1226" s="116" t="s">
        <v>10429</v>
      </c>
      <c r="AY1226" s="116" t="s">
        <v>110</v>
      </c>
      <c r="AZ1226" s="116" t="s">
        <v>9258</v>
      </c>
      <c r="BA1226" s="116" t="str">
        <f t="shared" si="437"/>
        <v>RJN</v>
      </c>
    </row>
    <row r="1227" spans="48:53" hidden="1" x14ac:dyDescent="0.3">
      <c r="AV1227" s="115" t="str">
        <f t="shared" si="436"/>
        <v>RJNKNUTSFORD AND DISTRICT COMMUNITY HOSPITAL - RJN68</v>
      </c>
      <c r="AW1227" s="116" t="s">
        <v>111</v>
      </c>
      <c r="AX1227" s="116" t="s">
        <v>10430</v>
      </c>
      <c r="AY1227" s="116" t="s">
        <v>111</v>
      </c>
      <c r="AZ1227" s="116" t="s">
        <v>9259</v>
      </c>
      <c r="BA1227" s="116" t="str">
        <f t="shared" si="437"/>
        <v>RJN</v>
      </c>
    </row>
    <row r="1228" spans="48:53" hidden="1" x14ac:dyDescent="0.3">
      <c r="AV1228" s="115" t="str">
        <f t="shared" si="436"/>
        <v>RJNMACCLESFIELD DISTRICT GENERAL HOSPITAL - RJN71</v>
      </c>
      <c r="AW1228" s="116" t="s">
        <v>112</v>
      </c>
      <c r="AX1228" s="116" t="s">
        <v>10431</v>
      </c>
      <c r="AY1228" s="116" t="s">
        <v>112</v>
      </c>
      <c r="AZ1228" s="116" t="s">
        <v>9260</v>
      </c>
      <c r="BA1228" s="116" t="str">
        <f t="shared" si="437"/>
        <v>RJN</v>
      </c>
    </row>
    <row r="1229" spans="48:53" hidden="1" x14ac:dyDescent="0.3">
      <c r="AV1229" s="115" t="str">
        <f t="shared" si="436"/>
        <v>RJNPARKSIDE HOSPITAL - RJN67</v>
      </c>
      <c r="AW1229" s="116" t="s">
        <v>632</v>
      </c>
      <c r="AX1229" s="116" t="s">
        <v>10432</v>
      </c>
      <c r="AY1229" s="116" t="s">
        <v>632</v>
      </c>
      <c r="AZ1229" s="116" t="s">
        <v>9261</v>
      </c>
      <c r="BA1229" s="116" t="str">
        <f t="shared" si="437"/>
        <v>RJN</v>
      </c>
    </row>
    <row r="1230" spans="48:53" hidden="1" x14ac:dyDescent="0.3">
      <c r="AV1230" s="115" t="str">
        <f t="shared" si="436"/>
        <v>RJNSOSS MOSS - RJN72</v>
      </c>
      <c r="AW1230" s="116" t="s">
        <v>633</v>
      </c>
      <c r="AX1230" s="116" t="s">
        <v>10433</v>
      </c>
      <c r="AY1230" s="116" t="s">
        <v>633</v>
      </c>
      <c r="AZ1230" s="116" t="s">
        <v>9262</v>
      </c>
      <c r="BA1230" s="116" t="str">
        <f t="shared" si="437"/>
        <v>RJN</v>
      </c>
    </row>
    <row r="1231" spans="48:53" hidden="1" x14ac:dyDescent="0.3">
      <c r="AV1231" s="115" t="str">
        <f t="shared" si="436"/>
        <v>RJNSPIRE REGENCY HOSPITAL</v>
      </c>
      <c r="AW1231" s="116" t="s">
        <v>8723</v>
      </c>
      <c r="AX1231" s="116" t="s">
        <v>8724</v>
      </c>
      <c r="AY1231" s="116" t="s">
        <v>8723</v>
      </c>
      <c r="AZ1231" s="116" t="s">
        <v>8724</v>
      </c>
      <c r="BA1231" s="116" t="str">
        <f t="shared" si="437"/>
        <v>RJN</v>
      </c>
    </row>
    <row r="1232" spans="48:53" hidden="1" x14ac:dyDescent="0.3">
      <c r="AV1232" s="115" t="str">
        <f t="shared" si="436"/>
        <v>RJRCOUNTESS OF CHESTER HOSPITAL - RJR05</v>
      </c>
      <c r="AW1232" s="116" t="s">
        <v>634</v>
      </c>
      <c r="AX1232" s="116" t="s">
        <v>10434</v>
      </c>
      <c r="AY1232" s="116" t="s">
        <v>634</v>
      </c>
      <c r="AZ1232" s="116" t="s">
        <v>9263</v>
      </c>
      <c r="BA1232" s="116" t="str">
        <f t="shared" si="437"/>
        <v>RJR</v>
      </c>
    </row>
    <row r="1233" spans="48:53" hidden="1" x14ac:dyDescent="0.3">
      <c r="AV1233" s="115" t="str">
        <f t="shared" si="436"/>
        <v>RJRELLESMERE PORT HOSPITAL - RJR60</v>
      </c>
      <c r="AW1233" s="116" t="s">
        <v>635</v>
      </c>
      <c r="AX1233" s="116" t="s">
        <v>10435</v>
      </c>
      <c r="AY1233" s="116" t="s">
        <v>635</v>
      </c>
      <c r="AZ1233" s="116" t="s">
        <v>6735</v>
      </c>
      <c r="BA1233" s="116" t="str">
        <f t="shared" si="437"/>
        <v>RJR</v>
      </c>
    </row>
    <row r="1234" spans="48:53" hidden="1" x14ac:dyDescent="0.3">
      <c r="AV1234" s="115" t="str">
        <f t="shared" si="436"/>
        <v>RJXCALDERSTONES HOSPITAL</v>
      </c>
      <c r="AW1234" s="116" t="s">
        <v>3536</v>
      </c>
      <c r="AX1234" s="116" t="s">
        <v>3537</v>
      </c>
      <c r="AY1234" s="116" t="s">
        <v>3536</v>
      </c>
      <c r="AZ1234" s="116" t="s">
        <v>3537</v>
      </c>
      <c r="BA1234" s="116" t="str">
        <f t="shared" si="437"/>
        <v>RJX</v>
      </c>
    </row>
    <row r="1235" spans="48:53" hidden="1" x14ac:dyDescent="0.3">
      <c r="AV1235" s="115" t="str">
        <f t="shared" si="436"/>
        <v>RJXCALDERSTONES NHS TRUST</v>
      </c>
      <c r="AW1235" s="116" t="s">
        <v>3534</v>
      </c>
      <c r="AX1235" s="116" t="s">
        <v>3535</v>
      </c>
      <c r="AY1235" s="116" t="s">
        <v>3534</v>
      </c>
      <c r="AZ1235" s="116" t="s">
        <v>3535</v>
      </c>
      <c r="BA1235" s="116" t="str">
        <f t="shared" si="437"/>
        <v>RJX</v>
      </c>
    </row>
    <row r="1236" spans="48:53" hidden="1" x14ac:dyDescent="0.3">
      <c r="AV1236" s="115" t="str">
        <f t="shared" si="436"/>
        <v>RJXCARLTON CRESCENT</v>
      </c>
      <c r="AW1236" s="116" t="s">
        <v>3548</v>
      </c>
      <c r="AX1236" s="116" t="s">
        <v>3549</v>
      </c>
      <c r="AY1236" s="116" t="s">
        <v>3548</v>
      </c>
      <c r="AZ1236" s="116" t="s">
        <v>3549</v>
      </c>
      <c r="BA1236" s="116" t="str">
        <f t="shared" si="437"/>
        <v>RJX</v>
      </c>
    </row>
    <row r="1237" spans="48:53" hidden="1" x14ac:dyDescent="0.3">
      <c r="AV1237" s="115" t="str">
        <f t="shared" si="436"/>
        <v>RJXFECITT BROW</v>
      </c>
      <c r="AW1237" s="116" t="s">
        <v>3544</v>
      </c>
      <c r="AX1237" s="116" t="s">
        <v>3545</v>
      </c>
      <c r="AY1237" s="116" t="s">
        <v>3544</v>
      </c>
      <c r="AZ1237" s="116" t="s">
        <v>3545</v>
      </c>
      <c r="BA1237" s="116" t="str">
        <f t="shared" si="437"/>
        <v>RJX</v>
      </c>
    </row>
    <row r="1238" spans="48:53" hidden="1" x14ac:dyDescent="0.3">
      <c r="AV1238" s="115" t="str">
        <f t="shared" si="436"/>
        <v>RJXPENDLE VIEW</v>
      </c>
      <c r="AW1238" s="116" t="s">
        <v>3540</v>
      </c>
      <c r="AX1238" s="116" t="s">
        <v>3541</v>
      </c>
      <c r="AY1238" s="116" t="s">
        <v>3540</v>
      </c>
      <c r="AZ1238" s="116" t="s">
        <v>3541</v>
      </c>
      <c r="BA1238" s="116" t="str">
        <f t="shared" si="437"/>
        <v>RJX</v>
      </c>
    </row>
    <row r="1239" spans="48:53" hidden="1" x14ac:dyDescent="0.3">
      <c r="AV1239" s="115" t="str">
        <f t="shared" si="436"/>
        <v>RJXPLANTATION COTTAGE</v>
      </c>
      <c r="AW1239" s="116" t="s">
        <v>3542</v>
      </c>
      <c r="AX1239" s="116" t="s">
        <v>3543</v>
      </c>
      <c r="AY1239" s="116" t="s">
        <v>3542</v>
      </c>
      <c r="AZ1239" s="116" t="s">
        <v>3543</v>
      </c>
      <c r="BA1239" s="116" t="str">
        <f t="shared" si="437"/>
        <v>RJX</v>
      </c>
    </row>
    <row r="1240" spans="48:53" hidden="1" x14ac:dyDescent="0.3">
      <c r="AV1240" s="115" t="str">
        <f t="shared" si="436"/>
        <v>RJXTHE GABLES</v>
      </c>
      <c r="AW1240" s="116" t="s">
        <v>3550</v>
      </c>
      <c r="AX1240" s="116" t="s">
        <v>1694</v>
      </c>
      <c r="AY1240" s="116" t="s">
        <v>3550</v>
      </c>
      <c r="AZ1240" s="116" t="s">
        <v>1694</v>
      </c>
      <c r="BA1240" s="116" t="str">
        <f t="shared" si="437"/>
        <v>RJX</v>
      </c>
    </row>
    <row r="1241" spans="48:53" hidden="1" x14ac:dyDescent="0.3">
      <c r="AV1241" s="115" t="str">
        <f t="shared" si="436"/>
        <v>RJXTHE VICARAGE</v>
      </c>
      <c r="AW1241" s="116" t="s">
        <v>3538</v>
      </c>
      <c r="AX1241" s="116" t="s">
        <v>3539</v>
      </c>
      <c r="AY1241" s="116" t="s">
        <v>3538</v>
      </c>
      <c r="AZ1241" s="116" t="s">
        <v>3539</v>
      </c>
      <c r="BA1241" s="116" t="str">
        <f t="shared" si="437"/>
        <v>RJX</v>
      </c>
    </row>
    <row r="1242" spans="48:53" hidden="1" x14ac:dyDescent="0.3">
      <c r="AV1242" s="115" t="str">
        <f t="shared" si="436"/>
        <v>RJXWESTGATE</v>
      </c>
      <c r="AW1242" s="116" t="s">
        <v>3546</v>
      </c>
      <c r="AX1242" s="116" t="s">
        <v>3547</v>
      </c>
      <c r="AY1242" s="116" t="s">
        <v>3546</v>
      </c>
      <c r="AZ1242" s="116" t="s">
        <v>3547</v>
      </c>
      <c r="BA1242" s="116" t="str">
        <f t="shared" si="437"/>
        <v>RJX</v>
      </c>
    </row>
    <row r="1243" spans="48:53" hidden="1" x14ac:dyDescent="0.3">
      <c r="AV1243" s="115" t="str">
        <f t="shared" si="436"/>
        <v>RJZKINGS @ QUEEN MARY'S HOSPITAL SIDCUP</v>
      </c>
      <c r="AW1243" s="116" t="s">
        <v>8725</v>
      </c>
      <c r="AX1243" s="116" t="s">
        <v>8726</v>
      </c>
      <c r="AY1243" s="116" t="s">
        <v>8725</v>
      </c>
      <c r="AZ1243" s="116" t="s">
        <v>8726</v>
      </c>
      <c r="BA1243" s="116" t="str">
        <f t="shared" si="437"/>
        <v>RJZ</v>
      </c>
    </row>
    <row r="1244" spans="48:53" hidden="1" x14ac:dyDescent="0.3">
      <c r="AV1244" s="115" t="str">
        <f t="shared" si="436"/>
        <v>RJZKINGS COLLEGE DENTAL HOSPITAL - RJZ33</v>
      </c>
      <c r="AW1244" s="116" t="s">
        <v>636</v>
      </c>
      <c r="AX1244" s="116" t="s">
        <v>10436</v>
      </c>
      <c r="AY1244" s="116" t="s">
        <v>636</v>
      </c>
      <c r="AZ1244" s="116" t="s">
        <v>9264</v>
      </c>
      <c r="BA1244" s="116" t="str">
        <f t="shared" si="437"/>
        <v>RJZ</v>
      </c>
    </row>
    <row r="1245" spans="48:53" hidden="1" x14ac:dyDescent="0.3">
      <c r="AV1245" s="115" t="str">
        <f t="shared" si="436"/>
        <v>RJZKING'S COLLEGE HOSPITAL (DENMARK HILL) - RJZ01</v>
      </c>
      <c r="AW1245" s="116" t="s">
        <v>637</v>
      </c>
      <c r="AX1245" s="116" t="s">
        <v>10437</v>
      </c>
      <c r="AY1245" s="116" t="s">
        <v>637</v>
      </c>
      <c r="AZ1245" s="116" t="s">
        <v>8719</v>
      </c>
      <c r="BA1245" s="116" t="str">
        <f t="shared" si="437"/>
        <v>RJZ</v>
      </c>
    </row>
    <row r="1246" spans="48:53" hidden="1" x14ac:dyDescent="0.3">
      <c r="AV1246" s="115" t="str">
        <f t="shared" si="436"/>
        <v>RJZKING'S COLLEGE HOSPITAL (DULWICH) - RJZ03</v>
      </c>
      <c r="AW1246" s="116" t="s">
        <v>638</v>
      </c>
      <c r="AX1246" s="116" t="s">
        <v>10438</v>
      </c>
      <c r="AY1246" s="116" t="s">
        <v>638</v>
      </c>
      <c r="AZ1246" s="116" t="s">
        <v>9265</v>
      </c>
      <c r="BA1246" s="116" t="str">
        <f t="shared" si="437"/>
        <v>RJZ</v>
      </c>
    </row>
    <row r="1247" spans="48:53" hidden="1" x14ac:dyDescent="0.3">
      <c r="AV1247" s="115" t="str">
        <f t="shared" si="436"/>
        <v>RJZMAPOTHER HOUSE</v>
      </c>
      <c r="AW1247" s="116" t="s">
        <v>8727</v>
      </c>
      <c r="AX1247" s="116" t="s">
        <v>8728</v>
      </c>
      <c r="AY1247" s="116" t="s">
        <v>8727</v>
      </c>
      <c r="AZ1247" s="116" t="s">
        <v>8728</v>
      </c>
      <c r="BA1247" s="116" t="str">
        <f t="shared" si="437"/>
        <v>RJZ</v>
      </c>
    </row>
    <row r="1248" spans="48:53" hidden="1" x14ac:dyDescent="0.3">
      <c r="AV1248" s="115" t="str">
        <f t="shared" si="436"/>
        <v>RJZORPINGTON HOSPITAL</v>
      </c>
      <c r="AW1248" s="116" t="s">
        <v>8729</v>
      </c>
      <c r="AX1248" s="116" t="s">
        <v>8730</v>
      </c>
      <c r="AY1248" s="116" t="s">
        <v>8729</v>
      </c>
      <c r="AZ1248" s="116" t="s">
        <v>8730</v>
      </c>
      <c r="BA1248" s="116" t="str">
        <f t="shared" si="437"/>
        <v>RJZ</v>
      </c>
    </row>
    <row r="1249" spans="48:53" hidden="1" x14ac:dyDescent="0.3">
      <c r="AV1249" s="115" t="str">
        <f t="shared" si="436"/>
        <v>RJZPRINCESS ROYAL UNIVERSITY HOSPITAL - RJZ30</v>
      </c>
      <c r="AW1249" s="116" t="s">
        <v>1059</v>
      </c>
      <c r="AX1249" s="116" t="s">
        <v>10439</v>
      </c>
      <c r="AY1249" s="116" t="s">
        <v>1059</v>
      </c>
      <c r="AZ1249" s="116" t="s">
        <v>9266</v>
      </c>
      <c r="BA1249" s="116" t="str">
        <f t="shared" si="437"/>
        <v>RJZ</v>
      </c>
    </row>
    <row r="1250" spans="48:53" hidden="1" x14ac:dyDescent="0.3">
      <c r="AV1250" s="115" t="str">
        <f t="shared" si="436"/>
        <v>RK5ASHFIELD COMMUNITY HOSPITAL - RK5FJ</v>
      </c>
      <c r="AW1250" s="116" t="s">
        <v>639</v>
      </c>
      <c r="AX1250" s="116" t="s">
        <v>10440</v>
      </c>
      <c r="AY1250" s="116" t="s">
        <v>639</v>
      </c>
      <c r="AZ1250" s="116" t="s">
        <v>3299</v>
      </c>
      <c r="BA1250" s="116" t="str">
        <f t="shared" si="437"/>
        <v>RK5</v>
      </c>
    </row>
    <row r="1251" spans="48:53" hidden="1" x14ac:dyDescent="0.3">
      <c r="AV1251" s="115" t="str">
        <f t="shared" si="436"/>
        <v>RK5KING'S MILL HOSPITAL - RK5BC</v>
      </c>
      <c r="AW1251" s="116" t="s">
        <v>640</v>
      </c>
      <c r="AX1251" s="116" t="s">
        <v>10441</v>
      </c>
      <c r="AY1251" s="116" t="s">
        <v>640</v>
      </c>
      <c r="AZ1251" s="116" t="s">
        <v>9267</v>
      </c>
      <c r="BA1251" s="116" t="str">
        <f t="shared" si="437"/>
        <v>RK5</v>
      </c>
    </row>
    <row r="1252" spans="48:53" hidden="1" x14ac:dyDescent="0.3">
      <c r="AV1252" s="115" t="str">
        <f t="shared" si="436"/>
        <v>RK5MANSFIELD COMMUNITY HOSPITAL - RK5BL</v>
      </c>
      <c r="AW1252" s="116" t="s">
        <v>641</v>
      </c>
      <c r="AX1252" s="116" t="s">
        <v>10442</v>
      </c>
      <c r="AY1252" s="116" t="s">
        <v>641</v>
      </c>
      <c r="AZ1252" s="116" t="s">
        <v>3261</v>
      </c>
      <c r="BA1252" s="116" t="str">
        <f t="shared" si="437"/>
        <v>RK5</v>
      </c>
    </row>
    <row r="1253" spans="48:53" hidden="1" x14ac:dyDescent="0.3">
      <c r="AV1253" s="115" t="str">
        <f t="shared" si="436"/>
        <v>RK5NEWARK HOSPITAL - RK5HP</v>
      </c>
      <c r="AW1253" s="116" t="s">
        <v>913</v>
      </c>
      <c r="AX1253" s="116" t="s">
        <v>10443</v>
      </c>
      <c r="AY1253" s="116" t="s">
        <v>913</v>
      </c>
      <c r="AZ1253" s="116" t="s">
        <v>3327</v>
      </c>
      <c r="BA1253" s="116" t="str">
        <f t="shared" si="437"/>
        <v>RK5</v>
      </c>
    </row>
    <row r="1254" spans="48:53" hidden="1" x14ac:dyDescent="0.3">
      <c r="AV1254" s="115" t="str">
        <f t="shared" si="436"/>
        <v>RK9DERRIFORD HOSPITAL - RK950</v>
      </c>
      <c r="AW1254" s="116" t="s">
        <v>914</v>
      </c>
      <c r="AX1254" s="116" t="s">
        <v>10444</v>
      </c>
      <c r="AY1254" s="116" t="s">
        <v>914</v>
      </c>
      <c r="AZ1254" s="116" t="s">
        <v>9268</v>
      </c>
      <c r="BA1254" s="116" t="str">
        <f t="shared" si="437"/>
        <v>RK9</v>
      </c>
    </row>
    <row r="1255" spans="48:53" hidden="1" x14ac:dyDescent="0.3">
      <c r="AV1255" s="115" t="str">
        <f t="shared" si="436"/>
        <v>RK9MOUNT GOULD HOSPITAL - RK901</v>
      </c>
      <c r="AW1255" s="116" t="s">
        <v>915</v>
      </c>
      <c r="AX1255" s="116" t="s">
        <v>10445</v>
      </c>
      <c r="AY1255" s="116" t="s">
        <v>915</v>
      </c>
      <c r="AZ1255" s="116" t="s">
        <v>9269</v>
      </c>
      <c r="BA1255" s="116" t="str">
        <f t="shared" si="437"/>
        <v>RK9</v>
      </c>
    </row>
    <row r="1256" spans="48:53" hidden="1" x14ac:dyDescent="0.3">
      <c r="AV1256" s="115" t="str">
        <f t="shared" si="436"/>
        <v>RK9ROYAL EYE INFIRMARY - RK953</v>
      </c>
      <c r="AW1256" s="116" t="s">
        <v>916</v>
      </c>
      <c r="AX1256" s="116" t="s">
        <v>10446</v>
      </c>
      <c r="AY1256" s="116" t="s">
        <v>916</v>
      </c>
      <c r="AZ1256" s="116" t="s">
        <v>9270</v>
      </c>
      <c r="BA1256" s="116" t="str">
        <f t="shared" si="437"/>
        <v>RK9</v>
      </c>
    </row>
    <row r="1257" spans="48:53" hidden="1" x14ac:dyDescent="0.3">
      <c r="AV1257" s="115" t="str">
        <f t="shared" si="436"/>
        <v>RK9SCOTT HOSPITAL - RK925</v>
      </c>
      <c r="AW1257" s="116" t="s">
        <v>917</v>
      </c>
      <c r="AX1257" s="116" t="s">
        <v>10447</v>
      </c>
      <c r="AY1257" s="116" t="s">
        <v>917</v>
      </c>
      <c r="AZ1257" s="116" t="s">
        <v>9204</v>
      </c>
      <c r="BA1257" s="116" t="str">
        <f t="shared" si="437"/>
        <v>RK9</v>
      </c>
    </row>
    <row r="1258" spans="48:53" hidden="1" x14ac:dyDescent="0.3">
      <c r="AV1258" s="115" t="str">
        <f t="shared" si="436"/>
        <v>RK9TOTNES COMMUNITY HOSPITAL - RK904</v>
      </c>
      <c r="AW1258" s="116" t="s">
        <v>918</v>
      </c>
      <c r="AX1258" s="116" t="s">
        <v>10448</v>
      </c>
      <c r="AY1258" s="116" t="s">
        <v>918</v>
      </c>
      <c r="AZ1258" s="116" t="s">
        <v>9271</v>
      </c>
      <c r="BA1258" s="116" t="str">
        <f t="shared" si="437"/>
        <v>RK9</v>
      </c>
    </row>
    <row r="1259" spans="48:53" hidden="1" x14ac:dyDescent="0.3">
      <c r="AV1259" s="115" t="str">
        <f t="shared" si="436"/>
        <v>RKBCOVENTRY AND WARWICKSHIRE HOSPITAL - RKB02</v>
      </c>
      <c r="AW1259" s="116" t="s">
        <v>919</v>
      </c>
      <c r="AX1259" s="116" t="s">
        <v>10449</v>
      </c>
      <c r="AY1259" s="116" t="s">
        <v>919</v>
      </c>
      <c r="AZ1259" s="116" t="s">
        <v>9272</v>
      </c>
      <c r="BA1259" s="116" t="str">
        <f t="shared" si="437"/>
        <v>RKB</v>
      </c>
    </row>
    <row r="1260" spans="48:53" hidden="1" x14ac:dyDescent="0.3">
      <c r="AV1260" s="115" t="str">
        <f t="shared" si="436"/>
        <v>RKBHOSPITAL OF ST CROSS - RKB03</v>
      </c>
      <c r="AW1260" s="116" t="s">
        <v>920</v>
      </c>
      <c r="AX1260" s="116" t="s">
        <v>10450</v>
      </c>
      <c r="AY1260" s="116" t="s">
        <v>920</v>
      </c>
      <c r="AZ1260" s="116" t="s">
        <v>9273</v>
      </c>
      <c r="BA1260" s="116" t="str">
        <f t="shared" si="437"/>
        <v>RKB</v>
      </c>
    </row>
    <row r="1261" spans="48:53" hidden="1" x14ac:dyDescent="0.3">
      <c r="AV1261" s="115" t="str">
        <f t="shared" si="436"/>
        <v>RKBUNIVERSITY HOSPITAL (COVENTRY) - RKB01</v>
      </c>
      <c r="AW1261" s="116" t="s">
        <v>921</v>
      </c>
      <c r="AX1261" s="116" t="s">
        <v>10451</v>
      </c>
      <c r="AY1261" s="116" t="s">
        <v>921</v>
      </c>
      <c r="AZ1261" s="116" t="s">
        <v>9274</v>
      </c>
      <c r="BA1261" s="116" t="str">
        <f t="shared" si="437"/>
        <v>RKB</v>
      </c>
    </row>
    <row r="1262" spans="48:53" hidden="1" x14ac:dyDescent="0.3">
      <c r="AV1262" s="115" t="str">
        <f t="shared" si="436"/>
        <v>RKBWARWICK HOSPITAL - RKB04</v>
      </c>
      <c r="AW1262" s="116" t="s">
        <v>922</v>
      </c>
      <c r="AX1262" s="116" t="s">
        <v>10452</v>
      </c>
      <c r="AY1262" s="116" t="s">
        <v>922</v>
      </c>
      <c r="AZ1262" s="116" t="s">
        <v>9247</v>
      </c>
      <c r="BA1262" s="116" t="str">
        <f t="shared" si="437"/>
        <v>RKB</v>
      </c>
    </row>
    <row r="1263" spans="48:53" hidden="1" x14ac:dyDescent="0.3">
      <c r="AV1263" s="115" t="str">
        <f t="shared" si="436"/>
        <v>RKETHE WHITTINGTON HOSPITAL - RKEQ4</v>
      </c>
      <c r="AW1263" s="116" t="s">
        <v>923</v>
      </c>
      <c r="AX1263" s="116" t="s">
        <v>10453</v>
      </c>
      <c r="AY1263" s="116" t="s">
        <v>923</v>
      </c>
      <c r="AZ1263" s="116" t="s">
        <v>9275</v>
      </c>
      <c r="BA1263" s="116" t="str">
        <f t="shared" si="437"/>
        <v>RKE</v>
      </c>
    </row>
    <row r="1264" spans="48:53" hidden="1" x14ac:dyDescent="0.3">
      <c r="AV1264" s="115" t="str">
        <f t="shared" si="436"/>
        <v>RKETHE WHITTINGTON HOSPITAL AT HORNSEY CENTRAL</v>
      </c>
      <c r="AW1264" s="116" t="s">
        <v>8731</v>
      </c>
      <c r="AX1264" s="116" t="s">
        <v>8732</v>
      </c>
      <c r="AY1264" s="116" t="s">
        <v>8731</v>
      </c>
      <c r="AZ1264" s="116" t="s">
        <v>8732</v>
      </c>
      <c r="BA1264" s="116" t="str">
        <f t="shared" si="437"/>
        <v>RKE</v>
      </c>
    </row>
    <row r="1265" spans="48:53" hidden="1" x14ac:dyDescent="0.3">
      <c r="AV1265" s="115" t="str">
        <f t="shared" si="436"/>
        <v>RKLADTS EALING</v>
      </c>
      <c r="AW1265" s="116" t="s">
        <v>3571</v>
      </c>
      <c r="AX1265" s="116" t="s">
        <v>3572</v>
      </c>
      <c r="AY1265" s="116" t="s">
        <v>3571</v>
      </c>
      <c r="AZ1265" s="116" t="s">
        <v>3572</v>
      </c>
      <c r="BA1265" s="116" t="str">
        <f t="shared" si="437"/>
        <v>RKL</v>
      </c>
    </row>
    <row r="1266" spans="48:53" hidden="1" x14ac:dyDescent="0.3">
      <c r="AV1266" s="115" t="str">
        <f t="shared" si="436"/>
        <v>RKLALZHEIMERS DRUG T/MENT</v>
      </c>
      <c r="AW1266" s="116" t="s">
        <v>3557</v>
      </c>
      <c r="AX1266" s="116" t="s">
        <v>3558</v>
      </c>
      <c r="AY1266" s="116" t="s">
        <v>3557</v>
      </c>
      <c r="AZ1266" s="116" t="s">
        <v>3558</v>
      </c>
      <c r="BA1266" s="116" t="str">
        <f t="shared" si="437"/>
        <v>RKL</v>
      </c>
    </row>
    <row r="1267" spans="48:53" hidden="1" x14ac:dyDescent="0.3">
      <c r="AV1267" s="115" t="str">
        <f t="shared" si="436"/>
        <v>RKLAOT LAKESIDE MHU</v>
      </c>
      <c r="AW1267" s="116" t="s">
        <v>3597</v>
      </c>
      <c r="AX1267" s="116" t="s">
        <v>3598</v>
      </c>
      <c r="AY1267" s="116" t="s">
        <v>3597</v>
      </c>
      <c r="AZ1267" s="116" t="s">
        <v>3598</v>
      </c>
      <c r="BA1267" s="116" t="str">
        <f t="shared" si="437"/>
        <v>RKL</v>
      </c>
    </row>
    <row r="1268" spans="48:53" hidden="1" x14ac:dyDescent="0.3">
      <c r="AV1268" s="115" t="str">
        <f t="shared" ref="AV1268:AV1333" si="438">CONCATENATE(LEFT(AW1268, 3),AX1268)</f>
        <v>RKLBARB MEWS</v>
      </c>
      <c r="AW1268" s="116" t="s">
        <v>3611</v>
      </c>
      <c r="AX1268" s="116" t="s">
        <v>3612</v>
      </c>
      <c r="AY1268" s="116" t="s">
        <v>3611</v>
      </c>
      <c r="AZ1268" s="116" t="s">
        <v>3612</v>
      </c>
      <c r="BA1268" s="116" t="str">
        <f t="shared" ref="BA1268:BA1333" si="439">LEFT(AY1268,3)</f>
        <v>RKL</v>
      </c>
    </row>
    <row r="1269" spans="48:53" hidden="1" x14ac:dyDescent="0.3">
      <c r="AV1269" s="115" t="str">
        <f t="shared" si="438"/>
        <v>RKLBROADMOOR HOSPITAL</v>
      </c>
      <c r="AW1269" s="116" t="s">
        <v>8804</v>
      </c>
      <c r="AX1269" s="116" t="s">
        <v>8805</v>
      </c>
      <c r="AY1269" s="116" t="s">
        <v>8804</v>
      </c>
      <c r="AZ1269" s="116" t="s">
        <v>8805</v>
      </c>
      <c r="BA1269" s="116" t="str">
        <f t="shared" si="439"/>
        <v>RKL</v>
      </c>
    </row>
    <row r="1270" spans="48:53" hidden="1" x14ac:dyDescent="0.3">
      <c r="AV1270" s="115" t="str">
        <f t="shared" si="438"/>
        <v>RKLCASSEL</v>
      </c>
      <c r="AW1270" s="116" t="s">
        <v>3581</v>
      </c>
      <c r="AX1270" s="116" t="s">
        <v>3582</v>
      </c>
      <c r="AY1270" s="116" t="s">
        <v>3581</v>
      </c>
      <c r="AZ1270" s="116" t="s">
        <v>3582</v>
      </c>
      <c r="BA1270" s="116" t="str">
        <f t="shared" si="439"/>
        <v>RKL</v>
      </c>
    </row>
    <row r="1271" spans="48:53" hidden="1" x14ac:dyDescent="0.3">
      <c r="AV1271" s="115" t="str">
        <f t="shared" si="438"/>
        <v>RKLCASSEL HOSPITAL</v>
      </c>
      <c r="AW1271" s="116" t="s">
        <v>3601</v>
      </c>
      <c r="AX1271" s="116" t="s">
        <v>3602</v>
      </c>
      <c r="AY1271" s="116" t="s">
        <v>3601</v>
      </c>
      <c r="AZ1271" s="116" t="s">
        <v>3602</v>
      </c>
      <c r="BA1271" s="116" t="str">
        <f t="shared" si="439"/>
        <v>RKL</v>
      </c>
    </row>
    <row r="1272" spans="48:53" hidden="1" x14ac:dyDescent="0.3">
      <c r="AV1272" s="115" t="str">
        <f t="shared" si="438"/>
        <v>RKLCLAYPONDS REHABILITATION HOSPITAL</v>
      </c>
      <c r="AW1272" s="116" t="s">
        <v>10091</v>
      </c>
      <c r="AX1272" s="116" t="s">
        <v>10454</v>
      </c>
      <c r="AY1272" s="116" t="s">
        <v>10091</v>
      </c>
      <c r="AZ1272" s="116" t="s">
        <v>10092</v>
      </c>
      <c r="BA1272" s="116" t="str">
        <f t="shared" si="439"/>
        <v>RKL</v>
      </c>
    </row>
    <row r="1273" spans="48:53" hidden="1" x14ac:dyDescent="0.3">
      <c r="AV1273" s="115" t="str">
        <f t="shared" si="438"/>
        <v>RKLCRT H &amp; F (NORTH)</v>
      </c>
      <c r="AW1273" s="116" t="s">
        <v>3577</v>
      </c>
      <c r="AX1273" s="116" t="s">
        <v>3578</v>
      </c>
      <c r="AY1273" s="116" t="s">
        <v>3577</v>
      </c>
      <c r="AZ1273" s="116" t="s">
        <v>3578</v>
      </c>
      <c r="BA1273" s="116" t="str">
        <f t="shared" si="439"/>
        <v>RKL</v>
      </c>
    </row>
    <row r="1274" spans="48:53" hidden="1" x14ac:dyDescent="0.3">
      <c r="AV1274" s="115" t="str">
        <f t="shared" si="438"/>
        <v>RKLCRT H &amp; F (SOUTH)</v>
      </c>
      <c r="AW1274" s="116" t="s">
        <v>3579</v>
      </c>
      <c r="AX1274" s="116" t="s">
        <v>3580</v>
      </c>
      <c r="AY1274" s="116" t="s">
        <v>3579</v>
      </c>
      <c r="AZ1274" s="116" t="s">
        <v>3580</v>
      </c>
      <c r="BA1274" s="116" t="str">
        <f t="shared" si="439"/>
        <v>RKL</v>
      </c>
    </row>
    <row r="1275" spans="48:53" hidden="1" x14ac:dyDescent="0.3">
      <c r="AV1275" s="115" t="str">
        <f t="shared" si="438"/>
        <v>RKLDOVE WARD</v>
      </c>
      <c r="AW1275" s="116" t="s">
        <v>3573</v>
      </c>
      <c r="AX1275" s="116" t="s">
        <v>3574</v>
      </c>
      <c r="AY1275" s="116" t="s">
        <v>3573</v>
      </c>
      <c r="AZ1275" s="116" t="s">
        <v>3574</v>
      </c>
      <c r="BA1275" s="116" t="str">
        <f t="shared" si="439"/>
        <v>RKL</v>
      </c>
    </row>
    <row r="1276" spans="48:53" hidden="1" x14ac:dyDescent="0.3">
      <c r="AV1276" s="115" t="str">
        <f t="shared" si="438"/>
        <v>RKLDR C ROBERTS</v>
      </c>
      <c r="AW1276" s="116" t="s">
        <v>3583</v>
      </c>
      <c r="AX1276" s="116" t="s">
        <v>3584</v>
      </c>
      <c r="AY1276" s="116" t="s">
        <v>3583</v>
      </c>
      <c r="AZ1276" s="116" t="s">
        <v>3584</v>
      </c>
      <c r="BA1276" s="116" t="str">
        <f t="shared" si="439"/>
        <v>RKL</v>
      </c>
    </row>
    <row r="1277" spans="48:53" hidden="1" x14ac:dyDescent="0.3">
      <c r="AV1277" s="115" t="str">
        <f t="shared" si="438"/>
        <v>RKLDR M SOHANI</v>
      </c>
      <c r="AW1277" s="116" t="s">
        <v>3585</v>
      </c>
      <c r="AX1277" s="116" t="s">
        <v>3586</v>
      </c>
      <c r="AY1277" s="116" t="s">
        <v>3585</v>
      </c>
      <c r="AZ1277" s="116" t="s">
        <v>3586</v>
      </c>
      <c r="BA1277" s="116" t="str">
        <f t="shared" si="439"/>
        <v>RKL</v>
      </c>
    </row>
    <row r="1278" spans="48:53" hidden="1" x14ac:dyDescent="0.3">
      <c r="AV1278" s="115" t="str">
        <f t="shared" si="438"/>
        <v>RKLEALING WOMENS MENTAL HEALTH FORUM</v>
      </c>
      <c r="AW1278" s="116" t="s">
        <v>3615</v>
      </c>
      <c r="AX1278" s="116" t="s">
        <v>3616</v>
      </c>
      <c r="AY1278" s="116" t="s">
        <v>3615</v>
      </c>
      <c r="AZ1278" s="116" t="s">
        <v>3616</v>
      </c>
      <c r="BA1278" s="116" t="str">
        <f t="shared" si="439"/>
        <v>RKL</v>
      </c>
    </row>
    <row r="1279" spans="48:53" hidden="1" x14ac:dyDescent="0.3">
      <c r="AV1279" s="115" t="str">
        <f t="shared" si="438"/>
        <v>RKLEIS</v>
      </c>
      <c r="AW1279" s="116" t="s">
        <v>3599</v>
      </c>
      <c r="AX1279" s="116" t="s">
        <v>3600</v>
      </c>
      <c r="AY1279" s="116" t="s">
        <v>3599</v>
      </c>
      <c r="AZ1279" s="116" t="s">
        <v>3600</v>
      </c>
      <c r="BA1279" s="116" t="str">
        <f t="shared" si="439"/>
        <v>RKL</v>
      </c>
    </row>
    <row r="1280" spans="48:53" hidden="1" x14ac:dyDescent="0.3">
      <c r="AV1280" s="115" t="str">
        <f t="shared" si="438"/>
        <v>RKLEPS</v>
      </c>
      <c r="AW1280" s="116" t="s">
        <v>3587</v>
      </c>
      <c r="AX1280" s="116" t="s">
        <v>3588</v>
      </c>
      <c r="AY1280" s="116" t="s">
        <v>3587</v>
      </c>
      <c r="AZ1280" s="116" t="s">
        <v>3588</v>
      </c>
      <c r="BA1280" s="116" t="str">
        <f t="shared" si="439"/>
        <v>RKL</v>
      </c>
    </row>
    <row r="1281" spans="48:53" hidden="1" x14ac:dyDescent="0.3">
      <c r="AV1281" s="115" t="str">
        <f t="shared" si="438"/>
        <v>RKLGUNNERSBURY DAY HOSPITAL</v>
      </c>
      <c r="AW1281" s="116" t="s">
        <v>3593</v>
      </c>
      <c r="AX1281" s="116" t="s">
        <v>3594</v>
      </c>
      <c r="AY1281" s="116" t="s">
        <v>3593</v>
      </c>
      <c r="AZ1281" s="116" t="s">
        <v>3594</v>
      </c>
      <c r="BA1281" s="116" t="str">
        <f t="shared" si="439"/>
        <v>RKL</v>
      </c>
    </row>
    <row r="1282" spans="48:53" hidden="1" x14ac:dyDescent="0.3">
      <c r="AV1282" s="115" t="str">
        <f t="shared" si="438"/>
        <v>RKLGUNNESBURY</v>
      </c>
      <c r="AW1282" s="116" t="s">
        <v>3559</v>
      </c>
      <c r="AX1282" s="116" t="s">
        <v>3560</v>
      </c>
      <c r="AY1282" s="116" t="s">
        <v>3559</v>
      </c>
      <c r="AZ1282" s="116" t="s">
        <v>3560</v>
      </c>
      <c r="BA1282" s="116" t="str">
        <f t="shared" si="439"/>
        <v>RKL</v>
      </c>
    </row>
    <row r="1283" spans="48:53" hidden="1" x14ac:dyDescent="0.3">
      <c r="AV1283" s="115" t="str">
        <f t="shared" si="438"/>
        <v>RKLHAMMERSMITH &amp; FULHAM MENTAL HEALTH UNIT</v>
      </c>
      <c r="AW1283" s="116" t="s">
        <v>3609</v>
      </c>
      <c r="AX1283" s="116" t="s">
        <v>3610</v>
      </c>
      <c r="AY1283" s="116" t="s">
        <v>3609</v>
      </c>
      <c r="AZ1283" s="116" t="s">
        <v>3610</v>
      </c>
      <c r="BA1283" s="116" t="str">
        <f t="shared" si="439"/>
        <v>RKL</v>
      </c>
    </row>
    <row r="1284" spans="48:53" hidden="1" x14ac:dyDescent="0.3">
      <c r="AV1284" s="115" t="str">
        <f t="shared" si="438"/>
        <v>RKLHAMMERSMITH AND FULHAM MH UNIT</v>
      </c>
      <c r="AW1284" s="116" t="s">
        <v>3617</v>
      </c>
      <c r="AX1284" s="116" t="s">
        <v>3618</v>
      </c>
      <c r="AY1284" s="116" t="s">
        <v>3617</v>
      </c>
      <c r="AZ1284" s="116" t="s">
        <v>3618</v>
      </c>
      <c r="BA1284" s="116" t="str">
        <f t="shared" si="439"/>
        <v>RKL</v>
      </c>
    </row>
    <row r="1285" spans="48:53" hidden="1" x14ac:dyDescent="0.3">
      <c r="AV1285" s="115" t="str">
        <f t="shared" si="438"/>
        <v>RKLHTT LAKESIDE MENTAL HEALTH</v>
      </c>
      <c r="AW1285" s="116" t="s">
        <v>3595</v>
      </c>
      <c r="AX1285" s="116" t="s">
        <v>3596</v>
      </c>
      <c r="AY1285" s="116" t="s">
        <v>3595</v>
      </c>
      <c r="AZ1285" s="116" t="s">
        <v>3596</v>
      </c>
      <c r="BA1285" s="116" t="str">
        <f t="shared" si="439"/>
        <v>RKL</v>
      </c>
    </row>
    <row r="1286" spans="48:53" hidden="1" x14ac:dyDescent="0.3">
      <c r="AV1286" s="115" t="str">
        <f t="shared" si="438"/>
        <v>RKLIMPACT</v>
      </c>
      <c r="AW1286" s="116" t="s">
        <v>3589</v>
      </c>
      <c r="AX1286" s="116" t="s">
        <v>3590</v>
      </c>
      <c r="AY1286" s="116" t="s">
        <v>3589</v>
      </c>
      <c r="AZ1286" s="116" t="s">
        <v>3590</v>
      </c>
      <c r="BA1286" s="116" t="str">
        <f t="shared" si="439"/>
        <v>RKL</v>
      </c>
    </row>
    <row r="1287" spans="48:53" hidden="1" x14ac:dyDescent="0.3">
      <c r="AV1287" s="115" t="str">
        <f t="shared" si="438"/>
        <v>RKLJOHN CONOLLY WING</v>
      </c>
      <c r="AW1287" s="116" t="s">
        <v>3551</v>
      </c>
      <c r="AX1287" s="116" t="s">
        <v>3552</v>
      </c>
      <c r="AY1287" s="116" t="s">
        <v>3551</v>
      </c>
      <c r="AZ1287" s="116" t="s">
        <v>3552</v>
      </c>
      <c r="BA1287" s="116" t="str">
        <f t="shared" si="439"/>
        <v>RKL</v>
      </c>
    </row>
    <row r="1288" spans="48:53" hidden="1" x14ac:dyDescent="0.3">
      <c r="AV1288" s="115" t="str">
        <f t="shared" si="438"/>
        <v>RKLLAKESIDE UNIT</v>
      </c>
      <c r="AW1288" s="116" t="s">
        <v>3555</v>
      </c>
      <c r="AX1288" s="116" t="s">
        <v>3556</v>
      </c>
      <c r="AY1288" s="116" t="s">
        <v>3555</v>
      </c>
      <c r="AZ1288" s="116" t="s">
        <v>3556</v>
      </c>
      <c r="BA1288" s="116" t="str">
        <f t="shared" si="439"/>
        <v>RKL</v>
      </c>
    </row>
    <row r="1289" spans="48:53" hidden="1" x14ac:dyDescent="0.3">
      <c r="AV1289" s="115" t="str">
        <f t="shared" si="438"/>
        <v>RKLLIMES</v>
      </c>
      <c r="AW1289" s="116" t="s">
        <v>3563</v>
      </c>
      <c r="AX1289" s="116" t="s">
        <v>3564</v>
      </c>
      <c r="AY1289" s="116" t="s">
        <v>3563</v>
      </c>
      <c r="AZ1289" s="116" t="s">
        <v>3564</v>
      </c>
      <c r="BA1289" s="116" t="str">
        <f t="shared" si="439"/>
        <v>RKL</v>
      </c>
    </row>
    <row r="1290" spans="48:53" hidden="1" x14ac:dyDescent="0.3">
      <c r="AV1290" s="115" t="str">
        <f t="shared" si="438"/>
        <v>RKLLOCAL SECURE UNIT</v>
      </c>
      <c r="AW1290" s="116" t="s">
        <v>3569</v>
      </c>
      <c r="AX1290" s="116" t="s">
        <v>3570</v>
      </c>
      <c r="AY1290" s="116" t="s">
        <v>3569</v>
      </c>
      <c r="AZ1290" s="116" t="s">
        <v>3570</v>
      </c>
      <c r="BA1290" s="116" t="str">
        <f t="shared" si="439"/>
        <v>RKL</v>
      </c>
    </row>
    <row r="1291" spans="48:53" hidden="1" x14ac:dyDescent="0.3">
      <c r="AV1291" s="115" t="str">
        <f t="shared" si="438"/>
        <v>RKLMANOR GATE</v>
      </c>
      <c r="AW1291" s="116" t="s">
        <v>3565</v>
      </c>
      <c r="AX1291" s="116" t="s">
        <v>3566</v>
      </c>
      <c r="AY1291" s="116" t="s">
        <v>3565</v>
      </c>
      <c r="AZ1291" s="116" t="s">
        <v>3566</v>
      </c>
      <c r="BA1291" s="116" t="str">
        <f t="shared" si="439"/>
        <v>RKL</v>
      </c>
    </row>
    <row r="1292" spans="48:53" hidden="1" x14ac:dyDescent="0.3">
      <c r="AV1292" s="115" t="str">
        <f t="shared" si="438"/>
        <v>RKLOLDER PEOPLES DAY HOSPITAL</v>
      </c>
      <c r="AW1292" s="116" t="s">
        <v>3575</v>
      </c>
      <c r="AX1292" s="116" t="s">
        <v>3576</v>
      </c>
      <c r="AY1292" s="116" t="s">
        <v>3575</v>
      </c>
      <c r="AZ1292" s="116" t="s">
        <v>3576</v>
      </c>
      <c r="BA1292" s="116" t="str">
        <f t="shared" si="439"/>
        <v>RKL</v>
      </c>
    </row>
    <row r="1293" spans="48:53" hidden="1" x14ac:dyDescent="0.3">
      <c r="AV1293" s="115" t="str">
        <f t="shared" si="438"/>
        <v>RKLPENNY SANGHAM DAY HOSPITAL</v>
      </c>
      <c r="AW1293" s="116" t="s">
        <v>3591</v>
      </c>
      <c r="AX1293" s="116" t="s">
        <v>3592</v>
      </c>
      <c r="AY1293" s="116" t="s">
        <v>3591</v>
      </c>
      <c r="AZ1293" s="116" t="s">
        <v>3592</v>
      </c>
      <c r="BA1293" s="116" t="str">
        <f t="shared" si="439"/>
        <v>RKL</v>
      </c>
    </row>
    <row r="1294" spans="48:53" hidden="1" x14ac:dyDescent="0.3">
      <c r="AV1294" s="115" t="str">
        <f t="shared" si="438"/>
        <v>RKLRICHFORD GATE</v>
      </c>
      <c r="AW1294" s="116" t="s">
        <v>3553</v>
      </c>
      <c r="AX1294" s="116" t="s">
        <v>3554</v>
      </c>
      <c r="AY1294" s="116" t="s">
        <v>3553</v>
      </c>
      <c r="AZ1294" s="116" t="s">
        <v>3554</v>
      </c>
      <c r="BA1294" s="116" t="str">
        <f t="shared" si="439"/>
        <v>RKL</v>
      </c>
    </row>
    <row r="1295" spans="48:53" hidden="1" x14ac:dyDescent="0.3">
      <c r="AV1295" s="115" t="str">
        <f t="shared" si="438"/>
        <v>RKLRISE AOT EALING</v>
      </c>
      <c r="AW1295" s="116" t="s">
        <v>3567</v>
      </c>
      <c r="AX1295" s="116" t="s">
        <v>3568</v>
      </c>
      <c r="AY1295" s="116" t="s">
        <v>3567</v>
      </c>
      <c r="AZ1295" s="116" t="s">
        <v>3568</v>
      </c>
      <c r="BA1295" s="116" t="str">
        <f t="shared" si="439"/>
        <v>RKL</v>
      </c>
    </row>
    <row r="1296" spans="48:53" hidden="1" x14ac:dyDescent="0.3">
      <c r="AV1296" s="115" t="str">
        <f t="shared" si="438"/>
        <v>RKLSOUTHALL-NORWOOD MHRC</v>
      </c>
      <c r="AW1296" s="116" t="s">
        <v>3561</v>
      </c>
      <c r="AX1296" s="116" t="s">
        <v>3562</v>
      </c>
      <c r="AY1296" s="116" t="s">
        <v>3561</v>
      </c>
      <c r="AZ1296" s="116" t="s">
        <v>3562</v>
      </c>
      <c r="BA1296" s="116" t="str">
        <f t="shared" si="439"/>
        <v>RKL</v>
      </c>
    </row>
    <row r="1297" spans="48:53" hidden="1" x14ac:dyDescent="0.3">
      <c r="AV1297" s="115" t="str">
        <f t="shared" si="438"/>
        <v>RKLST BERNARD'S WING</v>
      </c>
      <c r="AW1297" s="116" t="s">
        <v>3605</v>
      </c>
      <c r="AX1297" s="116" t="s">
        <v>3606</v>
      </c>
      <c r="AY1297" s="116" t="s">
        <v>3605</v>
      </c>
      <c r="AZ1297" s="116" t="s">
        <v>3606</v>
      </c>
      <c r="BA1297" s="116" t="str">
        <f t="shared" si="439"/>
        <v>RKL</v>
      </c>
    </row>
    <row r="1298" spans="48:53" hidden="1" x14ac:dyDescent="0.3">
      <c r="AV1298" s="115" t="str">
        <f t="shared" si="438"/>
        <v>RKLST VINCENTS</v>
      </c>
      <c r="AW1298" s="116" t="s">
        <v>3613</v>
      </c>
      <c r="AX1298" s="116" t="s">
        <v>3614</v>
      </c>
      <c r="AY1298" s="116" t="s">
        <v>3613</v>
      </c>
      <c r="AZ1298" s="116" t="s">
        <v>3614</v>
      </c>
      <c r="BA1298" s="116" t="str">
        <f t="shared" si="439"/>
        <v>RKL</v>
      </c>
    </row>
    <row r="1299" spans="48:53" hidden="1" x14ac:dyDescent="0.3">
      <c r="AV1299" s="115" t="str">
        <f t="shared" si="438"/>
        <v>RKLTHAMES LODGE</v>
      </c>
      <c r="AW1299" s="116" t="s">
        <v>10455</v>
      </c>
      <c r="AX1299" s="116" t="s">
        <v>10456</v>
      </c>
      <c r="AY1299" s="116" t="s">
        <v>10455</v>
      </c>
      <c r="AZ1299" s="116" t="s">
        <v>10456</v>
      </c>
      <c r="BA1299" s="116" t="str">
        <f t="shared" si="439"/>
        <v>RKL</v>
      </c>
    </row>
    <row r="1300" spans="48:53" hidden="1" x14ac:dyDescent="0.3">
      <c r="AV1300" s="115" t="str">
        <f t="shared" si="438"/>
        <v>RKLTHE LIMES</v>
      </c>
      <c r="AW1300" s="116" t="s">
        <v>3603</v>
      </c>
      <c r="AX1300" s="116" t="s">
        <v>3604</v>
      </c>
      <c r="AY1300" s="116" t="s">
        <v>3603</v>
      </c>
      <c r="AZ1300" s="116" t="s">
        <v>3604</v>
      </c>
      <c r="BA1300" s="116" t="str">
        <f t="shared" si="439"/>
        <v>RKL</v>
      </c>
    </row>
    <row r="1301" spans="48:53" hidden="1" x14ac:dyDescent="0.3">
      <c r="AV1301" s="115" t="str">
        <f t="shared" si="438"/>
        <v>RKLTHREE BRIDGES REGIONAL SECURE UNIT</v>
      </c>
      <c r="AW1301" s="116" t="s">
        <v>3607</v>
      </c>
      <c r="AX1301" s="116" t="s">
        <v>3608</v>
      </c>
      <c r="AY1301" s="116" t="s">
        <v>3607</v>
      </c>
      <c r="AZ1301" s="116" t="s">
        <v>3608</v>
      </c>
      <c r="BA1301" s="116" t="str">
        <f t="shared" si="439"/>
        <v>RKL</v>
      </c>
    </row>
    <row r="1302" spans="48:53" hidden="1" x14ac:dyDescent="0.3">
      <c r="AV1302" s="115" t="str">
        <f t="shared" si="438"/>
        <v>RL1ROBERT JONES AND AGNES HUNT ORTHOPAEDIC HOSPITAL - RL131</v>
      </c>
      <c r="AW1302" s="116" t="s">
        <v>924</v>
      </c>
      <c r="AX1302" s="116" t="s">
        <v>10457</v>
      </c>
      <c r="AY1302" s="116" t="s">
        <v>924</v>
      </c>
      <c r="AZ1302" s="116" t="s">
        <v>9276</v>
      </c>
      <c r="BA1302" s="116" t="str">
        <f t="shared" si="439"/>
        <v>RL1</v>
      </c>
    </row>
    <row r="1303" spans="48:53" hidden="1" x14ac:dyDescent="0.3">
      <c r="AV1303" s="115" t="str">
        <f t="shared" si="438"/>
        <v>RL4BLAKENALL VILLAGE CENTRE - RL404</v>
      </c>
      <c r="AW1303" s="116" t="s">
        <v>925</v>
      </c>
      <c r="AX1303" s="116" t="s">
        <v>10458</v>
      </c>
      <c r="AY1303" s="116" t="s">
        <v>925</v>
      </c>
      <c r="AZ1303" s="116" t="s">
        <v>9277</v>
      </c>
      <c r="BA1303" s="116" t="str">
        <f t="shared" si="439"/>
        <v>RL4</v>
      </c>
    </row>
    <row r="1304" spans="48:53" hidden="1" x14ac:dyDescent="0.3">
      <c r="AV1304" s="115" t="str">
        <f t="shared" si="438"/>
        <v>RL4CANNOCK CHASE HOSPITAL</v>
      </c>
      <c r="AW1304" s="123" t="s">
        <v>9963</v>
      </c>
      <c r="AX1304" s="123" t="s">
        <v>2648</v>
      </c>
      <c r="AY1304" s="123" t="s">
        <v>9963</v>
      </c>
      <c r="AZ1304" s="123" t="s">
        <v>2648</v>
      </c>
      <c r="BA1304" s="116" t="str">
        <f t="shared" si="439"/>
        <v>RL4</v>
      </c>
    </row>
    <row r="1305" spans="48:53" ht="12.75" hidden="1" customHeight="1" x14ac:dyDescent="0.3">
      <c r="AV1305" s="115" t="str">
        <f t="shared" si="438"/>
        <v>RL4HOLLY HALL CLINIC - RL405</v>
      </c>
      <c r="AW1305" s="116" t="s">
        <v>926</v>
      </c>
      <c r="AX1305" s="116" t="s">
        <v>10459</v>
      </c>
      <c r="AY1305" s="116" t="s">
        <v>926</v>
      </c>
      <c r="AZ1305" s="116" t="s">
        <v>9278</v>
      </c>
      <c r="BA1305" s="116" t="str">
        <f t="shared" si="439"/>
        <v>RL4</v>
      </c>
    </row>
    <row r="1306" spans="48:53" hidden="1" x14ac:dyDescent="0.3">
      <c r="AV1306" s="115" t="str">
        <f t="shared" si="438"/>
        <v>RL4NEW CROSS HOSPITAL - RL403</v>
      </c>
      <c r="AW1306" s="116" t="s">
        <v>927</v>
      </c>
      <c r="AX1306" s="116" t="s">
        <v>10460</v>
      </c>
      <c r="AY1306" s="116" t="s">
        <v>927</v>
      </c>
      <c r="AZ1306" s="116" t="s">
        <v>2247</v>
      </c>
      <c r="BA1306" s="116" t="str">
        <f t="shared" si="439"/>
        <v>RL4</v>
      </c>
    </row>
    <row r="1307" spans="48:53" hidden="1" x14ac:dyDescent="0.3">
      <c r="AV1307" s="115" t="str">
        <f t="shared" si="438"/>
        <v>RL4STAFFORD HOSPITAL</v>
      </c>
      <c r="AW1307" s="123" t="s">
        <v>9962</v>
      </c>
      <c r="AX1307" s="123" t="s">
        <v>9248</v>
      </c>
      <c r="AY1307" s="123" t="s">
        <v>9962</v>
      </c>
      <c r="AZ1307" s="123" t="s">
        <v>9248</v>
      </c>
      <c r="BA1307" s="116" t="str">
        <f t="shared" si="439"/>
        <v>RL4</v>
      </c>
    </row>
    <row r="1308" spans="48:53" hidden="1" x14ac:dyDescent="0.3">
      <c r="AV1308" s="115" t="str">
        <f t="shared" si="438"/>
        <v>RL4THE PHOENIX HEALTH CENTRE - RL402</v>
      </c>
      <c r="AW1308" s="116" t="s">
        <v>642</v>
      </c>
      <c r="AX1308" s="116" t="s">
        <v>10461</v>
      </c>
      <c r="AY1308" s="116" t="s">
        <v>642</v>
      </c>
      <c r="AZ1308" s="116" t="s">
        <v>9279</v>
      </c>
      <c r="BA1308" s="116" t="str">
        <f t="shared" si="439"/>
        <v>RL4</v>
      </c>
    </row>
    <row r="1309" spans="48:53" hidden="1" x14ac:dyDescent="0.3">
      <c r="AV1309" s="115" t="str">
        <f t="shared" si="438"/>
        <v>RL4THE ROYAL HOSPITAL (WOLVERHAMPTON) - RL401</v>
      </c>
      <c r="AW1309" s="116" t="s">
        <v>643</v>
      </c>
      <c r="AX1309" s="116" t="s">
        <v>10462</v>
      </c>
      <c r="AY1309" s="116" t="s">
        <v>643</v>
      </c>
      <c r="AZ1309" s="116" t="s">
        <v>9280</v>
      </c>
      <c r="BA1309" s="116" t="str">
        <f t="shared" si="439"/>
        <v>RL4</v>
      </c>
    </row>
    <row r="1310" spans="48:53" hidden="1" x14ac:dyDescent="0.3">
      <c r="AV1310" s="115" t="str">
        <f t="shared" si="438"/>
        <v>RL4WOLVERHAMPTON AND MIDLAND EYE INFIRMARY - RL406</v>
      </c>
      <c r="AW1310" s="116" t="s">
        <v>644</v>
      </c>
      <c r="AX1310" s="116" t="s">
        <v>10463</v>
      </c>
      <c r="AY1310" s="116" t="s">
        <v>644</v>
      </c>
      <c r="AZ1310" s="116" t="s">
        <v>9281</v>
      </c>
      <c r="BA1310" s="116" t="str">
        <f t="shared" si="439"/>
        <v>RL4</v>
      </c>
    </row>
    <row r="1311" spans="48:53" hidden="1" x14ac:dyDescent="0.3">
      <c r="AV1311" s="115" t="str">
        <f t="shared" ref="AV1311" si="440">CONCATENATE(LEFT(AW1311, 3),AX1311)</f>
        <v>RL4WEST PARK HOSPITAL - RL4CD</v>
      </c>
      <c r="AW1311" s="116" t="s">
        <v>11041</v>
      </c>
      <c r="AX1311" s="116" t="s">
        <v>11042</v>
      </c>
      <c r="AY1311" s="116" t="s">
        <v>11040</v>
      </c>
      <c r="AZ1311" s="116" t="s">
        <v>6387</v>
      </c>
      <c r="BA1311" s="116" t="str">
        <f t="shared" ref="BA1311" si="441">LEFT(AY1311,3)</f>
        <v>RL4</v>
      </c>
    </row>
    <row r="1312" spans="48:53" hidden="1" x14ac:dyDescent="0.3">
      <c r="AV1312" s="115" t="str">
        <f t="shared" si="438"/>
        <v>RLNRYHOPE GENERAL HOSPITAL - RLNGP</v>
      </c>
      <c r="AW1312" s="116" t="s">
        <v>645</v>
      </c>
      <c r="AX1312" s="116" t="s">
        <v>10464</v>
      </c>
      <c r="AY1312" s="116" t="s">
        <v>645</v>
      </c>
      <c r="AZ1312" s="116" t="s">
        <v>9282</v>
      </c>
      <c r="BA1312" s="116" t="str">
        <f t="shared" si="439"/>
        <v>RLN</v>
      </c>
    </row>
    <row r="1313" spans="48:53" hidden="1" x14ac:dyDescent="0.3">
      <c r="AV1313" s="115" t="str">
        <f t="shared" si="438"/>
        <v>RLNSOUTH TYNESIDE DISTRICT HOSPITAL</v>
      </c>
      <c r="AW1313" s="116" t="s">
        <v>8733</v>
      </c>
      <c r="AX1313" s="116" t="s">
        <v>8734</v>
      </c>
      <c r="AY1313" s="116" t="s">
        <v>8733</v>
      </c>
      <c r="AZ1313" s="116" t="s">
        <v>8734</v>
      </c>
      <c r="BA1313" s="116" t="str">
        <f t="shared" si="439"/>
        <v>RLN</v>
      </c>
    </row>
    <row r="1314" spans="48:53" hidden="1" x14ac:dyDescent="0.3">
      <c r="AV1314" s="115" t="str">
        <f t="shared" si="438"/>
        <v>RLNSUNDERLAND EYE INFIRMARY - RLNGM</v>
      </c>
      <c r="AW1314" s="116" t="s">
        <v>646</v>
      </c>
      <c r="AX1314" s="116" t="s">
        <v>10465</v>
      </c>
      <c r="AY1314" s="116" t="s">
        <v>646</v>
      </c>
      <c r="AZ1314" s="116" t="s">
        <v>6639</v>
      </c>
      <c r="BA1314" s="116" t="str">
        <f t="shared" si="439"/>
        <v>RLN</v>
      </c>
    </row>
    <row r="1315" spans="48:53" hidden="1" x14ac:dyDescent="0.3">
      <c r="AV1315" s="115" t="str">
        <f t="shared" si="438"/>
        <v>RLNSUNDERLAND ROYAL HOSPITAL - RLNGL</v>
      </c>
      <c r="AW1315" s="116" t="s">
        <v>647</v>
      </c>
      <c r="AX1315" s="116" t="s">
        <v>10466</v>
      </c>
      <c r="AY1315" s="116" t="s">
        <v>647</v>
      </c>
      <c r="AZ1315" s="116" t="s">
        <v>6643</v>
      </c>
      <c r="BA1315" s="116" t="str">
        <f t="shared" si="439"/>
        <v>RLN</v>
      </c>
    </row>
    <row r="1316" spans="48:53" hidden="1" x14ac:dyDescent="0.3">
      <c r="AV1316" s="115" t="str">
        <f t="shared" si="438"/>
        <v>RLNUNIVERSITY HOSPITAL OF NORTH DURHAM</v>
      </c>
      <c r="AW1316" s="116" t="s">
        <v>8735</v>
      </c>
      <c r="AX1316" s="116" t="s">
        <v>6349</v>
      </c>
      <c r="AY1316" s="116" t="s">
        <v>8735</v>
      </c>
      <c r="AZ1316" s="116" t="s">
        <v>6349</v>
      </c>
      <c r="BA1316" s="116" t="str">
        <f t="shared" si="439"/>
        <v>RLN</v>
      </c>
    </row>
    <row r="1317" spans="48:53" hidden="1" x14ac:dyDescent="0.3">
      <c r="AV1317" s="115" t="str">
        <f t="shared" si="438"/>
        <v>RLQHEREFORD COUNTY HOSPITAL - RLQ01</v>
      </c>
      <c r="AW1317" s="116" t="s">
        <v>648</v>
      </c>
      <c r="AX1317" s="116" t="s">
        <v>10467</v>
      </c>
      <c r="AY1317" s="116" t="s">
        <v>648</v>
      </c>
      <c r="AZ1317" s="116" t="s">
        <v>4605</v>
      </c>
      <c r="BA1317" s="116" t="str">
        <f t="shared" si="439"/>
        <v>RLQ</v>
      </c>
    </row>
    <row r="1318" spans="48:53" hidden="1" x14ac:dyDescent="0.3">
      <c r="AV1318" s="115" t="str">
        <f t="shared" si="438"/>
        <v>RLTCOVENTRY AND WARWICKS HOSPITAL FACILITIES - RLT14</v>
      </c>
      <c r="AW1318" s="116" t="s">
        <v>649</v>
      </c>
      <c r="AX1318" s="116" t="s">
        <v>10468</v>
      </c>
      <c r="AY1318" s="116" t="s">
        <v>649</v>
      </c>
      <c r="AZ1318" s="116" t="s">
        <v>9283</v>
      </c>
      <c r="BA1318" s="116" t="str">
        <f t="shared" si="439"/>
        <v>RLT</v>
      </c>
    </row>
    <row r="1319" spans="48:53" hidden="1" x14ac:dyDescent="0.3">
      <c r="AV1319" s="115" t="str">
        <f t="shared" si="438"/>
        <v>RLTGEORGE ELIOT HOSPITAL - ACUTE SERVICES - RLT01</v>
      </c>
      <c r="AW1319" s="116" t="s">
        <v>113</v>
      </c>
      <c r="AX1319" s="116" t="s">
        <v>10469</v>
      </c>
      <c r="AY1319" s="116" t="s">
        <v>113</v>
      </c>
      <c r="AZ1319" s="116" t="s">
        <v>9284</v>
      </c>
      <c r="BA1319" s="116" t="str">
        <f t="shared" si="439"/>
        <v>RLT</v>
      </c>
    </row>
    <row r="1320" spans="48:53" hidden="1" x14ac:dyDescent="0.3">
      <c r="AV1320" s="115" t="str">
        <f t="shared" si="438"/>
        <v>RLTHINCKLEY AND DISTRICT HOSPITAL - RLT50</v>
      </c>
      <c r="AW1320" s="116" t="s">
        <v>114</v>
      </c>
      <c r="AX1320" s="116" t="s">
        <v>10470</v>
      </c>
      <c r="AY1320" s="116" t="s">
        <v>114</v>
      </c>
      <c r="AZ1320" s="116" t="s">
        <v>4440</v>
      </c>
      <c r="BA1320" s="116" t="str">
        <f t="shared" si="439"/>
        <v>RLT</v>
      </c>
    </row>
    <row r="1321" spans="48:53" hidden="1" x14ac:dyDescent="0.3">
      <c r="AV1321" s="115" t="str">
        <f t="shared" si="438"/>
        <v>RLUBIRMINGHAM WOMEN'S HOSPITAL - RLU01</v>
      </c>
      <c r="AW1321" s="116" t="s">
        <v>115</v>
      </c>
      <c r="AX1321" s="116" t="s">
        <v>10471</v>
      </c>
      <c r="AY1321" s="116" t="s">
        <v>115</v>
      </c>
      <c r="AZ1321" s="116" t="s">
        <v>9285</v>
      </c>
      <c r="BA1321" s="116" t="str">
        <f t="shared" si="439"/>
        <v>RLU</v>
      </c>
    </row>
    <row r="1322" spans="48:53" hidden="1" x14ac:dyDescent="0.3">
      <c r="AV1322" s="115" t="str">
        <f t="shared" si="438"/>
        <v>RLYBRADWELL HOSPITAL- MENTAL HEALTH</v>
      </c>
      <c r="AW1322" s="116" t="s">
        <v>3626</v>
      </c>
      <c r="AX1322" s="116" t="s">
        <v>3627</v>
      </c>
      <c r="AY1322" s="116" t="s">
        <v>3626</v>
      </c>
      <c r="AZ1322" s="116" t="s">
        <v>3627</v>
      </c>
      <c r="BA1322" s="116" t="str">
        <f t="shared" si="439"/>
        <v>RLY</v>
      </c>
    </row>
    <row r="1323" spans="48:53" hidden="1" x14ac:dyDescent="0.3">
      <c r="AV1323" s="115" t="str">
        <f t="shared" si="438"/>
        <v>RLYBUCKNALL HOSPITAL</v>
      </c>
      <c r="AW1323" s="116" t="s">
        <v>3623</v>
      </c>
      <c r="AX1323" s="116" t="s">
        <v>2660</v>
      </c>
      <c r="AY1323" s="116" t="s">
        <v>3623</v>
      </c>
      <c r="AZ1323" s="116" t="s">
        <v>2660</v>
      </c>
      <c r="BA1323" s="116" t="str">
        <f t="shared" si="439"/>
        <v>RLY</v>
      </c>
    </row>
    <row r="1324" spans="48:53" hidden="1" x14ac:dyDescent="0.3">
      <c r="AV1324" s="115" t="str">
        <f t="shared" si="438"/>
        <v>RLYCHEADLE HOSPITAL- NORTH STAFFS COMBINED HEALTHCARE</v>
      </c>
      <c r="AW1324" s="116" t="s">
        <v>3624</v>
      </c>
      <c r="AX1324" s="116" t="s">
        <v>3625</v>
      </c>
      <c r="AY1324" s="116" t="s">
        <v>3624</v>
      </c>
      <c r="AZ1324" s="116" t="s">
        <v>3625</v>
      </c>
      <c r="BA1324" s="116" t="str">
        <f t="shared" si="439"/>
        <v>RLY</v>
      </c>
    </row>
    <row r="1325" spans="48:53" hidden="1" x14ac:dyDescent="0.3">
      <c r="AV1325" s="115" t="str">
        <f t="shared" si="438"/>
        <v>RLYCHEBSEY CLOSE</v>
      </c>
      <c r="AW1325" s="116" t="s">
        <v>8806</v>
      </c>
      <c r="AX1325" s="116" t="s">
        <v>8807</v>
      </c>
      <c r="AY1325" s="116" t="s">
        <v>8806</v>
      </c>
      <c r="AZ1325" s="116" t="s">
        <v>8807</v>
      </c>
      <c r="BA1325" s="116" t="str">
        <f t="shared" si="439"/>
        <v>RLY</v>
      </c>
    </row>
    <row r="1326" spans="48:53" hidden="1" x14ac:dyDescent="0.3">
      <c r="AV1326" s="115" t="str">
        <f t="shared" si="438"/>
        <v>RLYCHILD PROTECTION</v>
      </c>
      <c r="AW1326" s="116" t="s">
        <v>3644</v>
      </c>
      <c r="AX1326" s="116" t="s">
        <v>3645</v>
      </c>
      <c r="AY1326" s="116" t="s">
        <v>3644</v>
      </c>
      <c r="AZ1326" s="116" t="s">
        <v>3645</v>
      </c>
      <c r="BA1326" s="116" t="str">
        <f t="shared" si="439"/>
        <v>RLY</v>
      </c>
    </row>
    <row r="1327" spans="48:53" hidden="1" x14ac:dyDescent="0.3">
      <c r="AV1327" s="115" t="str">
        <f t="shared" si="438"/>
        <v>RLYCITY GENERAL HOSPITAL- NORTH STAFFS COMBINED HEALTHCARE</v>
      </c>
      <c r="AW1327" s="116" t="s">
        <v>3619</v>
      </c>
      <c r="AX1327" s="116" t="s">
        <v>3620</v>
      </c>
      <c r="AY1327" s="116" t="s">
        <v>3619</v>
      </c>
      <c r="AZ1327" s="116" t="s">
        <v>3620</v>
      </c>
      <c r="BA1327" s="116" t="str">
        <f t="shared" si="439"/>
        <v>RLY</v>
      </c>
    </row>
    <row r="1328" spans="48:53" hidden="1" x14ac:dyDescent="0.3">
      <c r="AV1328" s="115" t="str">
        <f t="shared" si="438"/>
        <v>RLYDARWIN CENTRE</v>
      </c>
      <c r="AW1328" s="116" t="s">
        <v>8808</v>
      </c>
      <c r="AX1328" s="116" t="s">
        <v>8809</v>
      </c>
      <c r="AY1328" s="116" t="s">
        <v>8808</v>
      </c>
      <c r="AZ1328" s="116" t="s">
        <v>8809</v>
      </c>
      <c r="BA1328" s="116" t="str">
        <f t="shared" si="439"/>
        <v>RLY</v>
      </c>
    </row>
    <row r="1329" spans="48:53" hidden="1" x14ac:dyDescent="0.3">
      <c r="AV1329" s="115" t="str">
        <f t="shared" si="438"/>
        <v>RLYDRAGON SQUARE COMMUNITY UNIT</v>
      </c>
      <c r="AW1329" s="116" t="s">
        <v>3634</v>
      </c>
      <c r="AX1329" s="116" t="s">
        <v>3635</v>
      </c>
      <c r="AY1329" s="116" t="s">
        <v>3634</v>
      </c>
      <c r="AZ1329" s="116" t="s">
        <v>3635</v>
      </c>
      <c r="BA1329" s="116" t="str">
        <f t="shared" si="439"/>
        <v>RLY</v>
      </c>
    </row>
    <row r="1330" spans="48:53" hidden="1" x14ac:dyDescent="0.3">
      <c r="AV1330" s="115" t="str">
        <f t="shared" si="438"/>
        <v>RLYELVDON</v>
      </c>
      <c r="AW1330" s="116" t="s">
        <v>3640</v>
      </c>
      <c r="AX1330" s="116" t="s">
        <v>3641</v>
      </c>
      <c r="AY1330" s="116" t="s">
        <v>3640</v>
      </c>
      <c r="AZ1330" s="116" t="s">
        <v>3641</v>
      </c>
      <c r="BA1330" s="116" t="str">
        <f t="shared" si="439"/>
        <v>RLY</v>
      </c>
    </row>
    <row r="1331" spans="48:53" hidden="1" x14ac:dyDescent="0.3">
      <c r="AV1331" s="115" t="str">
        <f t="shared" si="438"/>
        <v>RLYESTATES DEPARTMENT</v>
      </c>
      <c r="AW1331" s="116" t="s">
        <v>3636</v>
      </c>
      <c r="AX1331" s="116" t="s">
        <v>3637</v>
      </c>
      <c r="AY1331" s="116" t="s">
        <v>3636</v>
      </c>
      <c r="AZ1331" s="116" t="s">
        <v>3637</v>
      </c>
      <c r="BA1331" s="116" t="str">
        <f t="shared" si="439"/>
        <v>RLY</v>
      </c>
    </row>
    <row r="1332" spans="48:53" hidden="1" x14ac:dyDescent="0.3">
      <c r="AV1332" s="115" t="str">
        <f t="shared" si="438"/>
        <v>RLYFLORENCE HOUSE</v>
      </c>
      <c r="AW1332" s="116" t="s">
        <v>8810</v>
      </c>
      <c r="AX1332" s="116" t="s">
        <v>8811</v>
      </c>
      <c r="AY1332" s="116" t="s">
        <v>8810</v>
      </c>
      <c r="AZ1332" s="116" t="s">
        <v>8811</v>
      </c>
      <c r="BA1332" s="116" t="str">
        <f t="shared" si="439"/>
        <v>RLY</v>
      </c>
    </row>
    <row r="1333" spans="48:53" hidden="1" x14ac:dyDescent="0.3">
      <c r="AV1333" s="115" t="str">
        <f t="shared" si="438"/>
        <v>RLYFOX HOLLOW &amp; MEADOW VIEW</v>
      </c>
      <c r="AW1333" s="116" t="s">
        <v>3630</v>
      </c>
      <c r="AX1333" s="116" t="s">
        <v>3631</v>
      </c>
      <c r="AY1333" s="116" t="s">
        <v>3630</v>
      </c>
      <c r="AZ1333" s="116" t="s">
        <v>3631</v>
      </c>
      <c r="BA1333" s="116" t="str">
        <f t="shared" si="439"/>
        <v>RLY</v>
      </c>
    </row>
    <row r="1334" spans="48:53" hidden="1" x14ac:dyDescent="0.3">
      <c r="AV1334" s="115" t="str">
        <f t="shared" ref="AV1334:AV1397" si="442">CONCATENATE(LEFT(AW1334, 3),AX1334)</f>
        <v>RLYHARPLANDS HOSPITAL</v>
      </c>
      <c r="AW1334" s="116" t="s">
        <v>3642</v>
      </c>
      <c r="AX1334" s="116" t="s">
        <v>3643</v>
      </c>
      <c r="AY1334" s="116" t="s">
        <v>3642</v>
      </c>
      <c r="AZ1334" s="116" t="s">
        <v>3643</v>
      </c>
      <c r="BA1334" s="116" t="str">
        <f t="shared" ref="BA1334:BA1397" si="443">LEFT(AY1334,3)</f>
        <v>RLY</v>
      </c>
    </row>
    <row r="1335" spans="48:53" hidden="1" x14ac:dyDescent="0.3">
      <c r="AV1335" s="115" t="str">
        <f t="shared" si="442"/>
        <v>RLYHEALTH RECORDS DEPARTMENT</v>
      </c>
      <c r="AW1335" s="116" t="s">
        <v>3632</v>
      </c>
      <c r="AX1335" s="116" t="s">
        <v>3633</v>
      </c>
      <c r="AY1335" s="116" t="s">
        <v>3632</v>
      </c>
      <c r="AZ1335" s="116" t="s">
        <v>3633</v>
      </c>
      <c r="BA1335" s="116" t="str">
        <f t="shared" si="443"/>
        <v>RLY</v>
      </c>
    </row>
    <row r="1336" spans="48:53" hidden="1" x14ac:dyDescent="0.3">
      <c r="AV1336" s="115" t="str">
        <f t="shared" si="442"/>
        <v>RLYI.T. DEPARTMENT</v>
      </c>
      <c r="AW1336" s="116" t="s">
        <v>3638</v>
      </c>
      <c r="AX1336" s="116" t="s">
        <v>3639</v>
      </c>
      <c r="AY1336" s="116" t="s">
        <v>3638</v>
      </c>
      <c r="AZ1336" s="116" t="s">
        <v>3639</v>
      </c>
      <c r="BA1336" s="116" t="str">
        <f t="shared" si="443"/>
        <v>RLY</v>
      </c>
    </row>
    <row r="1337" spans="48:53" hidden="1" x14ac:dyDescent="0.3">
      <c r="AV1337" s="115" t="str">
        <f t="shared" si="442"/>
        <v>RLYKNIVEDON HALL</v>
      </c>
      <c r="AW1337" s="116" t="s">
        <v>3648</v>
      </c>
      <c r="AX1337" s="116" t="s">
        <v>3649</v>
      </c>
      <c r="AY1337" s="116" t="s">
        <v>3648</v>
      </c>
      <c r="AZ1337" s="116" t="s">
        <v>3649</v>
      </c>
      <c r="BA1337" s="116" t="str">
        <f t="shared" si="443"/>
        <v>RLY</v>
      </c>
    </row>
    <row r="1338" spans="48:53" hidden="1" x14ac:dyDescent="0.3">
      <c r="AV1338" s="115" t="str">
        <f t="shared" si="442"/>
        <v>RLYLONGTON HOSPITAL- MENTAL HEALTH</v>
      </c>
      <c r="AW1338" s="116" t="s">
        <v>3621</v>
      </c>
      <c r="AX1338" s="116" t="s">
        <v>3622</v>
      </c>
      <c r="AY1338" s="116" t="s">
        <v>3621</v>
      </c>
      <c r="AZ1338" s="116" t="s">
        <v>3622</v>
      </c>
      <c r="BA1338" s="116" t="str">
        <f t="shared" si="443"/>
        <v>RLY</v>
      </c>
    </row>
    <row r="1339" spans="48:53" hidden="1" x14ac:dyDescent="0.3">
      <c r="AV1339" s="115" t="str">
        <f t="shared" si="442"/>
        <v>RLYMEDICAL INSTITUTE</v>
      </c>
      <c r="AW1339" s="116" t="s">
        <v>3650</v>
      </c>
      <c r="AX1339" s="116" t="s">
        <v>3651</v>
      </c>
      <c r="AY1339" s="116" t="s">
        <v>3650</v>
      </c>
      <c r="AZ1339" s="116" t="s">
        <v>3651</v>
      </c>
      <c r="BA1339" s="116" t="str">
        <f t="shared" si="443"/>
        <v>RLY</v>
      </c>
    </row>
    <row r="1340" spans="48:53" hidden="1" x14ac:dyDescent="0.3">
      <c r="AV1340" s="115" t="str">
        <f t="shared" si="442"/>
        <v>RLYNEUROPSYCHIATRY</v>
      </c>
      <c r="AW1340" s="116" t="s">
        <v>3628</v>
      </c>
      <c r="AX1340" s="116" t="s">
        <v>3629</v>
      </c>
      <c r="AY1340" s="116" t="s">
        <v>3628</v>
      </c>
      <c r="AZ1340" s="116" t="s">
        <v>3629</v>
      </c>
      <c r="BA1340" s="116" t="str">
        <f t="shared" si="443"/>
        <v>RLY</v>
      </c>
    </row>
    <row r="1341" spans="48:53" hidden="1" x14ac:dyDescent="0.3">
      <c r="AV1341" s="115" t="str">
        <f t="shared" si="442"/>
        <v>RLYPARENT &amp; BABY UNIT</v>
      </c>
      <c r="AW1341" s="116" t="s">
        <v>3654</v>
      </c>
      <c r="AX1341" s="116" t="s">
        <v>3655</v>
      </c>
      <c r="AY1341" s="116" t="s">
        <v>3654</v>
      </c>
      <c r="AZ1341" s="116" t="s">
        <v>3655</v>
      </c>
      <c r="BA1341" s="116" t="str">
        <f t="shared" si="443"/>
        <v>RLY</v>
      </c>
    </row>
    <row r="1342" spans="48:53" hidden="1" x14ac:dyDescent="0.3">
      <c r="AV1342" s="115" t="str">
        <f t="shared" si="442"/>
        <v>RLYSUMMERS VIEW</v>
      </c>
      <c r="AW1342" s="116" t="s">
        <v>8812</v>
      </c>
      <c r="AX1342" s="116" t="s">
        <v>8813</v>
      </c>
      <c r="AY1342" s="116" t="s">
        <v>8812</v>
      </c>
      <c r="AZ1342" s="116" t="s">
        <v>8813</v>
      </c>
      <c r="BA1342" s="116" t="str">
        <f t="shared" si="443"/>
        <v>RLY</v>
      </c>
    </row>
    <row r="1343" spans="48:53" hidden="1" x14ac:dyDescent="0.3">
      <c r="AV1343" s="115" t="str">
        <f t="shared" si="442"/>
        <v>RLYTHE HOLBORN</v>
      </c>
      <c r="AW1343" s="116" t="s">
        <v>3646</v>
      </c>
      <c r="AX1343" s="116" t="s">
        <v>3647</v>
      </c>
      <c r="AY1343" s="116" t="s">
        <v>3646</v>
      </c>
      <c r="AZ1343" s="116" t="s">
        <v>3647</v>
      </c>
      <c r="BA1343" s="116" t="str">
        <f t="shared" si="443"/>
        <v>RLY</v>
      </c>
    </row>
    <row r="1344" spans="48:53" hidden="1" x14ac:dyDescent="0.3">
      <c r="AV1344" s="115" t="str">
        <f t="shared" si="442"/>
        <v>RLYUNIVERSITY HOSPITAL OF NORTH STAFFORDSHIRE</v>
      </c>
      <c r="AW1344" s="116" t="s">
        <v>3652</v>
      </c>
      <c r="AX1344" s="116" t="s">
        <v>3653</v>
      </c>
      <c r="AY1344" s="116" t="s">
        <v>3652</v>
      </c>
      <c r="AZ1344" s="116" t="s">
        <v>3653</v>
      </c>
      <c r="BA1344" s="116" t="str">
        <f t="shared" si="443"/>
        <v>RLY</v>
      </c>
    </row>
    <row r="1345" spans="48:53" hidden="1" x14ac:dyDescent="0.3">
      <c r="AV1345" s="115" t="str">
        <f t="shared" si="442"/>
        <v>RM1CROMER HOSPITAL - RM131</v>
      </c>
      <c r="AW1345" s="116" t="s">
        <v>116</v>
      </c>
      <c r="AX1345" s="116" t="s">
        <v>10472</v>
      </c>
      <c r="AY1345" s="116" t="s">
        <v>116</v>
      </c>
      <c r="AZ1345" s="116" t="s">
        <v>2170</v>
      </c>
      <c r="BA1345" s="116" t="str">
        <f t="shared" si="443"/>
        <v>RM1</v>
      </c>
    </row>
    <row r="1346" spans="48:53" hidden="1" x14ac:dyDescent="0.3">
      <c r="AV1346" s="115" t="str">
        <f t="shared" si="442"/>
        <v>RM1NORFOLK AND NORWICH UNIVERSITY HOSPITAL - RM102</v>
      </c>
      <c r="AW1346" s="116" t="s">
        <v>117</v>
      </c>
      <c r="AX1346" s="116" t="s">
        <v>10473</v>
      </c>
      <c r="AY1346" s="116" t="s">
        <v>117</v>
      </c>
      <c r="AZ1346" s="116" t="s">
        <v>2160</v>
      </c>
      <c r="BA1346" s="116" t="str">
        <f t="shared" si="443"/>
        <v>RM1</v>
      </c>
    </row>
    <row r="1347" spans="48:53" hidden="1" x14ac:dyDescent="0.3">
      <c r="AV1347" s="115" t="str">
        <f t="shared" si="442"/>
        <v>RM3SALFORD ROYAL - RM301</v>
      </c>
      <c r="AW1347" s="116" t="s">
        <v>118</v>
      </c>
      <c r="AX1347" s="116" t="s">
        <v>10474</v>
      </c>
      <c r="AY1347" s="116" t="s">
        <v>118</v>
      </c>
      <c r="AZ1347" s="116" t="s">
        <v>9287</v>
      </c>
      <c r="BA1347" s="116" t="str">
        <f t="shared" si="443"/>
        <v>RM3</v>
      </c>
    </row>
    <row r="1348" spans="48:53" hidden="1" x14ac:dyDescent="0.3">
      <c r="AV1348" s="115" t="str">
        <f t="shared" si="442"/>
        <v>RMCROYAL BOLTON HOSPITAL - RMC01</v>
      </c>
      <c r="AW1348" s="116" t="s">
        <v>119</v>
      </c>
      <c r="AX1348" s="116" t="s">
        <v>10475</v>
      </c>
      <c r="AY1348" s="116" t="s">
        <v>119</v>
      </c>
      <c r="AZ1348" s="116" t="s">
        <v>9288</v>
      </c>
      <c r="BA1348" s="116" t="str">
        <f t="shared" si="443"/>
        <v>RMC</v>
      </c>
    </row>
    <row r="1349" spans="48:53" hidden="1" x14ac:dyDescent="0.3">
      <c r="AV1349" s="115" t="str">
        <f t="shared" si="442"/>
        <v>RMPTAMESIDE GENERAL HOSPITAL - RMP01</v>
      </c>
      <c r="AW1349" s="116" t="s">
        <v>120</v>
      </c>
      <c r="AX1349" s="116" t="s">
        <v>10476</v>
      </c>
      <c r="AY1349" s="116" t="s">
        <v>120</v>
      </c>
      <c r="AZ1349" s="116" t="s">
        <v>7178</v>
      </c>
      <c r="BA1349" s="116" t="str">
        <f t="shared" si="443"/>
        <v>RMP</v>
      </c>
    </row>
    <row r="1350" spans="48:53" hidden="1" x14ac:dyDescent="0.3">
      <c r="AV1350" s="115" t="str">
        <f t="shared" si="442"/>
        <v>RMYAIREY CLOSE</v>
      </c>
      <c r="AW1350" s="116" t="s">
        <v>8561</v>
      </c>
      <c r="AX1350" s="116" t="s">
        <v>9289</v>
      </c>
      <c r="AY1350" s="116" t="s">
        <v>8561</v>
      </c>
      <c r="AZ1350" s="116" t="s">
        <v>9289</v>
      </c>
      <c r="BA1350" s="116" t="str">
        <f t="shared" si="443"/>
        <v>RMY</v>
      </c>
    </row>
    <row r="1351" spans="48:53" hidden="1" x14ac:dyDescent="0.3">
      <c r="AV1351" s="115" t="str">
        <f t="shared" si="442"/>
        <v>RMYAIREY CLOSE - TIER 4 ADOLESCENT IN PATIENT UNIT</v>
      </c>
      <c r="AW1351" s="116" t="s">
        <v>8560</v>
      </c>
      <c r="AX1351" s="116" t="s">
        <v>9290</v>
      </c>
      <c r="AY1351" s="116" t="s">
        <v>8560</v>
      </c>
      <c r="AZ1351" s="116" t="s">
        <v>9290</v>
      </c>
      <c r="BA1351" s="116" t="str">
        <f t="shared" si="443"/>
        <v>RMY</v>
      </c>
    </row>
    <row r="1352" spans="48:53" hidden="1" x14ac:dyDescent="0.3">
      <c r="AV1352" s="115" t="str">
        <f t="shared" si="442"/>
        <v>RMYBECCLES AND DISTRICT HOSPITAL</v>
      </c>
      <c r="AW1352" s="116" t="s">
        <v>2165</v>
      </c>
      <c r="AX1352" s="116" t="s">
        <v>2166</v>
      </c>
      <c r="AY1352" s="116" t="s">
        <v>2165</v>
      </c>
      <c r="AZ1352" s="116" t="s">
        <v>2166</v>
      </c>
      <c r="BA1352" s="116" t="str">
        <f t="shared" si="443"/>
        <v>RMY</v>
      </c>
    </row>
    <row r="1353" spans="48:53" hidden="1" x14ac:dyDescent="0.3">
      <c r="AV1353" s="115" t="str">
        <f t="shared" si="442"/>
        <v>RMYBICKLEY DAY HOSPITAL</v>
      </c>
      <c r="AW1353" s="116" t="s">
        <v>2137</v>
      </c>
      <c r="AX1353" s="116" t="s">
        <v>2138</v>
      </c>
      <c r="AY1353" s="116" t="s">
        <v>2137</v>
      </c>
      <c r="AZ1353" s="116" t="s">
        <v>2138</v>
      </c>
      <c r="BA1353" s="116" t="str">
        <f t="shared" si="443"/>
        <v>RMY</v>
      </c>
    </row>
    <row r="1354" spans="48:53" hidden="1" x14ac:dyDescent="0.3">
      <c r="AV1354" s="115" t="str">
        <f t="shared" si="442"/>
        <v>RMYCARLTON COURT</v>
      </c>
      <c r="AW1354" s="116" t="s">
        <v>8565</v>
      </c>
      <c r="AX1354" s="116" t="s">
        <v>9291</v>
      </c>
      <c r="AY1354" s="116" t="s">
        <v>8565</v>
      </c>
      <c r="AZ1354" s="116" t="s">
        <v>9291</v>
      </c>
      <c r="BA1354" s="116" t="str">
        <f t="shared" si="443"/>
        <v>RMY</v>
      </c>
    </row>
    <row r="1355" spans="48:53" hidden="1" x14ac:dyDescent="0.3">
      <c r="AV1355" s="115" t="str">
        <f t="shared" si="442"/>
        <v>RMYCARROBRECK</v>
      </c>
      <c r="AW1355" s="116" t="s">
        <v>2143</v>
      </c>
      <c r="AX1355" s="116" t="s">
        <v>2144</v>
      </c>
      <c r="AY1355" s="116" t="s">
        <v>2143</v>
      </c>
      <c r="AZ1355" s="116" t="s">
        <v>2144</v>
      </c>
      <c r="BA1355" s="116" t="str">
        <f t="shared" si="443"/>
        <v>RMY</v>
      </c>
    </row>
    <row r="1356" spans="48:53" hidden="1" x14ac:dyDescent="0.3">
      <c r="AV1356" s="115" t="str">
        <f t="shared" si="442"/>
        <v>RMYCHILTON HOUSES</v>
      </c>
      <c r="AW1356" s="123" t="s">
        <v>9976</v>
      </c>
      <c r="AX1356" s="123" t="s">
        <v>9977</v>
      </c>
      <c r="AY1356" s="123" t="s">
        <v>9976</v>
      </c>
      <c r="AZ1356" s="123" t="s">
        <v>9977</v>
      </c>
      <c r="BA1356" s="116" t="str">
        <f t="shared" si="443"/>
        <v>RMY</v>
      </c>
    </row>
    <row r="1357" spans="48:53" hidden="1" x14ac:dyDescent="0.3">
      <c r="AV1357" s="115" t="str">
        <f t="shared" si="442"/>
        <v>RMYCOLEGATE</v>
      </c>
      <c r="AW1357" s="116" t="s">
        <v>2153</v>
      </c>
      <c r="AX1357" s="116" t="s">
        <v>2154</v>
      </c>
      <c r="AY1357" s="116" t="s">
        <v>2153</v>
      </c>
      <c r="AZ1357" s="116" t="s">
        <v>2154</v>
      </c>
      <c r="BA1357" s="116" t="str">
        <f t="shared" si="443"/>
        <v>RMY</v>
      </c>
    </row>
    <row r="1358" spans="48:53" hidden="1" x14ac:dyDescent="0.3">
      <c r="AV1358" s="115" t="str">
        <f t="shared" si="442"/>
        <v>RMYCROMER HOSPITAL</v>
      </c>
      <c r="AW1358" s="116" t="s">
        <v>2169</v>
      </c>
      <c r="AX1358" s="116" t="s">
        <v>2170</v>
      </c>
      <c r="AY1358" s="116" t="s">
        <v>2169</v>
      </c>
      <c r="AZ1358" s="116" t="s">
        <v>2170</v>
      </c>
      <c r="BA1358" s="116" t="str">
        <f t="shared" si="443"/>
        <v>RMY</v>
      </c>
    </row>
    <row r="1359" spans="48:53" hidden="1" x14ac:dyDescent="0.3">
      <c r="AV1359" s="115" t="str">
        <f t="shared" si="442"/>
        <v>RMYELIZABETH FRY BUILDING</v>
      </c>
      <c r="AW1359" s="116" t="s">
        <v>2173</v>
      </c>
      <c r="AX1359" s="116" t="s">
        <v>2174</v>
      </c>
      <c r="AY1359" s="116" t="s">
        <v>2173</v>
      </c>
      <c r="AZ1359" s="116" t="s">
        <v>2174</v>
      </c>
      <c r="BA1359" s="116" t="str">
        <f t="shared" si="443"/>
        <v>RMY</v>
      </c>
    </row>
    <row r="1360" spans="48:53" hidden="1" x14ac:dyDescent="0.3">
      <c r="AV1360" s="115" t="str">
        <f t="shared" si="442"/>
        <v>RMYHARTISMERE HOSPITAL</v>
      </c>
      <c r="AW1360" s="116" t="s">
        <v>2187</v>
      </c>
      <c r="AX1360" s="116" t="s">
        <v>2188</v>
      </c>
      <c r="AY1360" s="116" t="s">
        <v>2187</v>
      </c>
      <c r="AZ1360" s="116" t="s">
        <v>2188</v>
      </c>
      <c r="BA1360" s="116" t="str">
        <f t="shared" si="443"/>
        <v>RMY</v>
      </c>
    </row>
    <row r="1361" spans="48:53" hidden="1" x14ac:dyDescent="0.3">
      <c r="AV1361" s="115" t="str">
        <f t="shared" si="442"/>
        <v>RMYHELLESDON HOSPITAL</v>
      </c>
      <c r="AW1361" s="116" t="s">
        <v>2131</v>
      </c>
      <c r="AX1361" s="116" t="s">
        <v>2132</v>
      </c>
      <c r="AY1361" s="116" t="s">
        <v>2131</v>
      </c>
      <c r="AZ1361" s="116" t="s">
        <v>2132</v>
      </c>
      <c r="BA1361" s="116" t="str">
        <f t="shared" si="443"/>
        <v>RMY</v>
      </c>
    </row>
    <row r="1362" spans="48:53" hidden="1" x14ac:dyDescent="0.3">
      <c r="AV1362" s="115" t="str">
        <f t="shared" si="442"/>
        <v>RMYHIGHLANDS</v>
      </c>
      <c r="AW1362" s="116" t="s">
        <v>2145</v>
      </c>
      <c r="AX1362" s="116" t="s">
        <v>2146</v>
      </c>
      <c r="AY1362" s="116" t="s">
        <v>2145</v>
      </c>
      <c r="AZ1362" s="116" t="s">
        <v>2146</v>
      </c>
      <c r="BA1362" s="116" t="str">
        <f t="shared" si="443"/>
        <v>RMY</v>
      </c>
    </row>
    <row r="1363" spans="48:53" hidden="1" x14ac:dyDescent="0.3">
      <c r="AV1363" s="115" t="str">
        <f t="shared" si="442"/>
        <v>RMYHOLYWELLS</v>
      </c>
      <c r="AW1363" s="116" t="s">
        <v>2191</v>
      </c>
      <c r="AX1363" s="116" t="s">
        <v>2192</v>
      </c>
      <c r="AY1363" s="116" t="s">
        <v>2191</v>
      </c>
      <c r="AZ1363" s="116" t="s">
        <v>2192</v>
      </c>
      <c r="BA1363" s="116" t="str">
        <f t="shared" si="443"/>
        <v>RMY</v>
      </c>
    </row>
    <row r="1364" spans="48:53" hidden="1" x14ac:dyDescent="0.3">
      <c r="AV1364" s="115" t="str">
        <f t="shared" si="442"/>
        <v>RMYIP3 8LY</v>
      </c>
      <c r="AW1364" s="116" t="s">
        <v>8567</v>
      </c>
      <c r="AX1364" s="116" t="s">
        <v>8568</v>
      </c>
      <c r="AY1364" s="116" t="s">
        <v>8567</v>
      </c>
      <c r="AZ1364" s="116" t="s">
        <v>8568</v>
      </c>
      <c r="BA1364" s="116" t="str">
        <f t="shared" si="443"/>
        <v>RMY</v>
      </c>
    </row>
    <row r="1365" spans="48:53" hidden="1" x14ac:dyDescent="0.3">
      <c r="AV1365" s="115" t="str">
        <f t="shared" si="442"/>
        <v>RMYJAMES PAGET HOSPITAL</v>
      </c>
      <c r="AW1365" s="116" t="s">
        <v>2171</v>
      </c>
      <c r="AX1365" s="116" t="s">
        <v>2172</v>
      </c>
      <c r="AY1365" s="116" t="s">
        <v>2171</v>
      </c>
      <c r="AZ1365" s="116" t="s">
        <v>2172</v>
      </c>
      <c r="BA1365" s="116" t="str">
        <f t="shared" si="443"/>
        <v>RMY</v>
      </c>
    </row>
    <row r="1366" spans="48:53" hidden="1" x14ac:dyDescent="0.3">
      <c r="AV1366" s="115" t="str">
        <f t="shared" si="442"/>
        <v>RMYJULIAN HOSPITAL</v>
      </c>
      <c r="AW1366" s="116" t="s">
        <v>2133</v>
      </c>
      <c r="AX1366" s="116" t="s">
        <v>2134</v>
      </c>
      <c r="AY1366" s="116" t="s">
        <v>2133</v>
      </c>
      <c r="AZ1366" s="116" t="s">
        <v>2134</v>
      </c>
      <c r="BA1366" s="116" t="str">
        <f t="shared" si="443"/>
        <v>RMY</v>
      </c>
    </row>
    <row r="1367" spans="48:53" hidden="1" x14ac:dyDescent="0.3">
      <c r="AV1367" s="115" t="str">
        <f t="shared" si="442"/>
        <v>RMYKEEBLES YARD</v>
      </c>
      <c r="AW1367" s="116" t="s">
        <v>2181</v>
      </c>
      <c r="AX1367" s="116" t="s">
        <v>2182</v>
      </c>
      <c r="AY1367" s="116" t="s">
        <v>2181</v>
      </c>
      <c r="AZ1367" s="116" t="s">
        <v>2182</v>
      </c>
      <c r="BA1367" s="116" t="str">
        <f t="shared" si="443"/>
        <v>RMY</v>
      </c>
    </row>
    <row r="1368" spans="48:53" hidden="1" x14ac:dyDescent="0.3">
      <c r="AV1368" s="115" t="str">
        <f t="shared" si="442"/>
        <v>RMYKINGS JUBILEE</v>
      </c>
      <c r="AW1368" s="116" t="s">
        <v>2157</v>
      </c>
      <c r="AX1368" s="116" t="s">
        <v>2158</v>
      </c>
      <c r="AY1368" s="116" t="s">
        <v>2157</v>
      </c>
      <c r="AZ1368" s="116" t="s">
        <v>2158</v>
      </c>
      <c r="BA1368" s="116" t="str">
        <f t="shared" si="443"/>
        <v>RMY</v>
      </c>
    </row>
    <row r="1369" spans="48:53" hidden="1" x14ac:dyDescent="0.3">
      <c r="AV1369" s="115" t="str">
        <f t="shared" si="442"/>
        <v>RMYMEADOWLANDS</v>
      </c>
      <c r="AW1369" s="116" t="s">
        <v>2139</v>
      </c>
      <c r="AX1369" s="116" t="s">
        <v>2140</v>
      </c>
      <c r="AY1369" s="116" t="s">
        <v>2139</v>
      </c>
      <c r="AZ1369" s="116" t="s">
        <v>2140</v>
      </c>
      <c r="BA1369" s="116" t="str">
        <f t="shared" si="443"/>
        <v>RMY</v>
      </c>
    </row>
    <row r="1370" spans="48:53" hidden="1" x14ac:dyDescent="0.3">
      <c r="AV1370" s="115" t="str">
        <f t="shared" si="442"/>
        <v>RMYMERIDEAN EAST</v>
      </c>
      <c r="AW1370" s="116" t="s">
        <v>2175</v>
      </c>
      <c r="AX1370" s="116" t="s">
        <v>2176</v>
      </c>
      <c r="AY1370" s="116" t="s">
        <v>2175</v>
      </c>
      <c r="AZ1370" s="116" t="s">
        <v>2176</v>
      </c>
      <c r="BA1370" s="116" t="str">
        <f t="shared" si="443"/>
        <v>RMY</v>
      </c>
    </row>
    <row r="1371" spans="48:53" hidden="1" x14ac:dyDescent="0.3">
      <c r="AV1371" s="115" t="str">
        <f t="shared" si="442"/>
        <v>RMYNEWMARKET HOSPITAL</v>
      </c>
      <c r="AW1371" s="116" t="s">
        <v>2179</v>
      </c>
      <c r="AX1371" s="116" t="s">
        <v>2180</v>
      </c>
      <c r="AY1371" s="116" t="s">
        <v>2179</v>
      </c>
      <c r="AZ1371" s="116" t="s">
        <v>2180</v>
      </c>
      <c r="BA1371" s="116" t="str">
        <f t="shared" si="443"/>
        <v>RMY</v>
      </c>
    </row>
    <row r="1372" spans="48:53" hidden="1" x14ac:dyDescent="0.3">
      <c r="AV1372" s="115" t="str">
        <f t="shared" si="442"/>
        <v>RMYNOR CAS LOWESTOFT AND WAVENEY</v>
      </c>
      <c r="AW1372" s="116" t="s">
        <v>2177</v>
      </c>
      <c r="AX1372" s="116" t="s">
        <v>2178</v>
      </c>
      <c r="AY1372" s="116" t="s">
        <v>2177</v>
      </c>
      <c r="AZ1372" s="116" t="s">
        <v>2178</v>
      </c>
      <c r="BA1372" s="116" t="str">
        <f t="shared" si="443"/>
        <v>RMY</v>
      </c>
    </row>
    <row r="1373" spans="48:53" hidden="1" x14ac:dyDescent="0.3">
      <c r="AV1373" s="115" t="str">
        <f t="shared" si="442"/>
        <v>RMYNORFOLK AND NORWICH UNIVERSITY HOSPITAL</v>
      </c>
      <c r="AW1373" s="116" t="s">
        <v>2159</v>
      </c>
      <c r="AX1373" s="116" t="s">
        <v>2160</v>
      </c>
      <c r="AY1373" s="116" t="s">
        <v>2159</v>
      </c>
      <c r="AZ1373" s="116" t="s">
        <v>2160</v>
      </c>
      <c r="BA1373" s="116" t="str">
        <f t="shared" si="443"/>
        <v>RMY</v>
      </c>
    </row>
    <row r="1374" spans="48:53" hidden="1" x14ac:dyDescent="0.3">
      <c r="AV1374" s="115" t="str">
        <f t="shared" si="442"/>
        <v>RMYNORTH WALSHAM COTTAGE HOSPITAL</v>
      </c>
      <c r="AW1374" s="116" t="s">
        <v>2161</v>
      </c>
      <c r="AX1374" s="116" t="s">
        <v>2162</v>
      </c>
      <c r="AY1374" s="116" t="s">
        <v>2161</v>
      </c>
      <c r="AZ1374" s="116" t="s">
        <v>2162</v>
      </c>
      <c r="BA1374" s="116" t="str">
        <f t="shared" si="443"/>
        <v>RMY</v>
      </c>
    </row>
    <row r="1375" spans="48:53" hidden="1" x14ac:dyDescent="0.3">
      <c r="AV1375" s="115" t="str">
        <f t="shared" si="442"/>
        <v>RMYNORTHGATE HOSPITAL</v>
      </c>
      <c r="AW1375" s="116" t="s">
        <v>2135</v>
      </c>
      <c r="AX1375" s="116" t="s">
        <v>2136</v>
      </c>
      <c r="AY1375" s="116" t="s">
        <v>2135</v>
      </c>
      <c r="AZ1375" s="116" t="s">
        <v>2136</v>
      </c>
      <c r="BA1375" s="116" t="str">
        <f t="shared" si="443"/>
        <v>RMY</v>
      </c>
    </row>
    <row r="1376" spans="48:53" hidden="1" x14ac:dyDescent="0.3">
      <c r="AV1376" s="115" t="str">
        <f t="shared" si="442"/>
        <v>RMYNORVIC CLINIC</v>
      </c>
      <c r="AW1376" s="116" t="s">
        <v>8563</v>
      </c>
      <c r="AX1376" s="116" t="s">
        <v>9292</v>
      </c>
      <c r="AY1376" s="116" t="s">
        <v>8563</v>
      </c>
      <c r="AZ1376" s="116" t="s">
        <v>9292</v>
      </c>
      <c r="BA1376" s="116" t="str">
        <f t="shared" si="443"/>
        <v>RMY</v>
      </c>
    </row>
    <row r="1377" spans="48:53" hidden="1" x14ac:dyDescent="0.3">
      <c r="AV1377" s="115" t="str">
        <f t="shared" si="442"/>
        <v>RMYPATRICK STEAD HOSPITAL</v>
      </c>
      <c r="AW1377" s="116" t="s">
        <v>2163</v>
      </c>
      <c r="AX1377" s="116" t="s">
        <v>2164</v>
      </c>
      <c r="AY1377" s="116" t="s">
        <v>2163</v>
      </c>
      <c r="AZ1377" s="116" t="s">
        <v>2164</v>
      </c>
      <c r="BA1377" s="116" t="str">
        <f t="shared" si="443"/>
        <v>RMY</v>
      </c>
    </row>
    <row r="1378" spans="48:53" hidden="1" x14ac:dyDescent="0.3">
      <c r="AV1378" s="115" t="str">
        <f t="shared" si="442"/>
        <v>RMYQUEEN ELIZABETH HOSPITAL</v>
      </c>
      <c r="AW1378" s="116" t="s">
        <v>8564</v>
      </c>
      <c r="AX1378" s="116" t="s">
        <v>2230</v>
      </c>
      <c r="AY1378" s="116" t="s">
        <v>8564</v>
      </c>
      <c r="AZ1378" s="116" t="s">
        <v>2230</v>
      </c>
      <c r="BA1378" s="116" t="str">
        <f t="shared" si="443"/>
        <v>RMY</v>
      </c>
    </row>
    <row r="1379" spans="48:53" hidden="1" x14ac:dyDescent="0.3">
      <c r="AV1379" s="115" t="str">
        <f t="shared" si="442"/>
        <v>RMYSOUTHWOLD HOSPITAL</v>
      </c>
      <c r="AW1379" s="116" t="s">
        <v>2167</v>
      </c>
      <c r="AX1379" s="116" t="s">
        <v>2168</v>
      </c>
      <c r="AY1379" s="116" t="s">
        <v>2167</v>
      </c>
      <c r="AZ1379" s="116" t="s">
        <v>2168</v>
      </c>
      <c r="BA1379" s="116" t="str">
        <f t="shared" si="443"/>
        <v>RMY</v>
      </c>
    </row>
    <row r="1380" spans="48:53" hidden="1" x14ac:dyDescent="0.3">
      <c r="AV1380" s="115" t="str">
        <f t="shared" si="442"/>
        <v>RMYSPRINGWELL</v>
      </c>
      <c r="AW1380" s="116" t="s">
        <v>2151</v>
      </c>
      <c r="AX1380" s="116" t="s">
        <v>2152</v>
      </c>
      <c r="AY1380" s="116" t="s">
        <v>2151</v>
      </c>
      <c r="AZ1380" s="116" t="s">
        <v>2152</v>
      </c>
      <c r="BA1380" s="116" t="str">
        <f t="shared" si="443"/>
        <v>RMY</v>
      </c>
    </row>
    <row r="1381" spans="48:53" hidden="1" x14ac:dyDescent="0.3">
      <c r="AV1381" s="115" t="str">
        <f t="shared" si="442"/>
        <v>RMYST CLEMENTS HOSPITAL</v>
      </c>
      <c r="AW1381" s="116" t="s">
        <v>2189</v>
      </c>
      <c r="AX1381" s="116" t="s">
        <v>2190</v>
      </c>
      <c r="AY1381" s="116" t="s">
        <v>2189</v>
      </c>
      <c r="AZ1381" s="116" t="s">
        <v>2190</v>
      </c>
      <c r="BA1381" s="116" t="str">
        <f t="shared" si="443"/>
        <v>RMY</v>
      </c>
    </row>
    <row r="1382" spans="48:53" hidden="1" x14ac:dyDescent="0.3">
      <c r="AV1382" s="115" t="str">
        <f t="shared" si="442"/>
        <v>RMYST CLEMENTS HOSPITAL</v>
      </c>
      <c r="AW1382" s="116" t="s">
        <v>8566</v>
      </c>
      <c r="AX1382" s="116" t="s">
        <v>2190</v>
      </c>
      <c r="AY1382" s="116" t="s">
        <v>8566</v>
      </c>
      <c r="AZ1382" s="116" t="s">
        <v>2190</v>
      </c>
      <c r="BA1382" s="116" t="str">
        <f t="shared" si="443"/>
        <v>RMY</v>
      </c>
    </row>
    <row r="1383" spans="48:53" hidden="1" x14ac:dyDescent="0.3">
      <c r="AV1383" s="115" t="str">
        <f t="shared" si="442"/>
        <v>RMYST STEPHENS</v>
      </c>
      <c r="AW1383" s="116" t="s">
        <v>2141</v>
      </c>
      <c r="AX1383" s="116" t="s">
        <v>2142</v>
      </c>
      <c r="AY1383" s="116" t="s">
        <v>2141</v>
      </c>
      <c r="AZ1383" s="116" t="s">
        <v>2142</v>
      </c>
      <c r="BA1383" s="116" t="str">
        <f t="shared" si="443"/>
        <v>RMY</v>
      </c>
    </row>
    <row r="1384" spans="48:53" hidden="1" x14ac:dyDescent="0.3">
      <c r="AV1384" s="115" t="str">
        <f t="shared" si="442"/>
        <v>RMYST. LEONARDS HOSPITAL</v>
      </c>
      <c r="AW1384" s="116" t="s">
        <v>2183</v>
      </c>
      <c r="AX1384" s="116" t="s">
        <v>2184</v>
      </c>
      <c r="AY1384" s="116" t="s">
        <v>2183</v>
      </c>
      <c r="AZ1384" s="116" t="s">
        <v>2184</v>
      </c>
      <c r="BA1384" s="116" t="str">
        <f t="shared" si="443"/>
        <v>RMY</v>
      </c>
    </row>
    <row r="1385" spans="48:53" hidden="1" x14ac:dyDescent="0.3">
      <c r="AV1385" s="115" t="str">
        <f t="shared" si="442"/>
        <v>RMYSTEPPING OUT</v>
      </c>
      <c r="AW1385" s="116" t="s">
        <v>2155</v>
      </c>
      <c r="AX1385" s="116" t="s">
        <v>2156</v>
      </c>
      <c r="AY1385" s="116" t="s">
        <v>2155</v>
      </c>
      <c r="AZ1385" s="116" t="s">
        <v>2156</v>
      </c>
      <c r="BA1385" s="116" t="str">
        <f t="shared" si="443"/>
        <v>RMY</v>
      </c>
    </row>
    <row r="1386" spans="48:53" hidden="1" x14ac:dyDescent="0.3">
      <c r="AV1386" s="115" t="str">
        <f t="shared" si="442"/>
        <v>RMYTWO NINE EIGHT</v>
      </c>
      <c r="AW1386" s="116" t="s">
        <v>2149</v>
      </c>
      <c r="AX1386" s="116" t="s">
        <v>2150</v>
      </c>
      <c r="AY1386" s="116" t="s">
        <v>2149</v>
      </c>
      <c r="AZ1386" s="116" t="s">
        <v>2150</v>
      </c>
      <c r="BA1386" s="116" t="str">
        <f t="shared" si="443"/>
        <v>RMY</v>
      </c>
    </row>
    <row r="1387" spans="48:53" hidden="1" x14ac:dyDescent="0.3">
      <c r="AV1387" s="115" t="str">
        <f t="shared" si="442"/>
        <v>RMYTWO NINE SIX</v>
      </c>
      <c r="AW1387" s="116" t="s">
        <v>2147</v>
      </c>
      <c r="AX1387" s="116" t="s">
        <v>2148</v>
      </c>
      <c r="AY1387" s="116" t="s">
        <v>2147</v>
      </c>
      <c r="AZ1387" s="116" t="s">
        <v>2148</v>
      </c>
      <c r="BA1387" s="116" t="str">
        <f t="shared" si="443"/>
        <v>RMY</v>
      </c>
    </row>
    <row r="1388" spans="48:53" hidden="1" x14ac:dyDescent="0.3">
      <c r="AV1388" s="115" t="str">
        <f t="shared" si="442"/>
        <v>RMYVIOLET HILL DAY HOSPITAL</v>
      </c>
      <c r="AW1388" s="116" t="s">
        <v>2185</v>
      </c>
      <c r="AX1388" s="116" t="s">
        <v>2186</v>
      </c>
      <c r="AY1388" s="116" t="s">
        <v>2185</v>
      </c>
      <c r="AZ1388" s="116" t="s">
        <v>2186</v>
      </c>
      <c r="BA1388" s="116" t="str">
        <f t="shared" si="443"/>
        <v>RMY</v>
      </c>
    </row>
    <row r="1389" spans="48:53" hidden="1" x14ac:dyDescent="0.3">
      <c r="AV1389" s="115" t="str">
        <f t="shared" si="442"/>
        <v>RMYWEDGEWOOD HOUSE, WEST SUFFOLK HOSPITAL</v>
      </c>
      <c r="AW1389" s="116" t="s">
        <v>8562</v>
      </c>
      <c r="AX1389" s="116" t="s">
        <v>9293</v>
      </c>
      <c r="AY1389" s="116" t="s">
        <v>8562</v>
      </c>
      <c r="AZ1389" s="116" t="s">
        <v>9293</v>
      </c>
      <c r="BA1389" s="116" t="str">
        <f t="shared" si="443"/>
        <v>RMY</v>
      </c>
    </row>
    <row r="1390" spans="48:53" hidden="1" x14ac:dyDescent="0.3">
      <c r="AV1390" s="115" t="str">
        <f t="shared" si="442"/>
        <v>RMYWOODLANDS, IPSWICH HOSPITAL</v>
      </c>
      <c r="AW1390" s="116" t="s">
        <v>8559</v>
      </c>
      <c r="AX1390" s="116" t="s">
        <v>9294</v>
      </c>
      <c r="AY1390" s="116" t="s">
        <v>8559</v>
      </c>
      <c r="AZ1390" s="116" t="s">
        <v>9294</v>
      </c>
      <c r="BA1390" s="116" t="str">
        <f t="shared" si="443"/>
        <v>RMY</v>
      </c>
    </row>
    <row r="1391" spans="48:53" hidden="1" x14ac:dyDescent="0.3">
      <c r="AV1391" s="115" t="str">
        <f t="shared" si="442"/>
        <v>RN3CHIPPENHAM COMMUNITY HOSPITAL - RN333</v>
      </c>
      <c r="AW1391" s="116" t="s">
        <v>651</v>
      </c>
      <c r="AX1391" s="116" t="s">
        <v>10477</v>
      </c>
      <c r="AY1391" s="116" t="s">
        <v>651</v>
      </c>
      <c r="AZ1391" s="116" t="s">
        <v>7919</v>
      </c>
      <c r="BA1391" s="116" t="str">
        <f t="shared" si="443"/>
        <v>RN3</v>
      </c>
    </row>
    <row r="1392" spans="48:53" hidden="1" x14ac:dyDescent="0.3">
      <c r="AV1392" s="115" t="str">
        <f t="shared" si="442"/>
        <v>RN3FAIRFORD HOSPITAL - RN336</v>
      </c>
      <c r="AW1392" s="116" t="s">
        <v>652</v>
      </c>
      <c r="AX1392" s="116" t="s">
        <v>10478</v>
      </c>
      <c r="AY1392" s="116" t="s">
        <v>652</v>
      </c>
      <c r="AZ1392" s="116" t="s">
        <v>2756</v>
      </c>
      <c r="BA1392" s="116" t="str">
        <f t="shared" si="443"/>
        <v>RN3</v>
      </c>
    </row>
    <row r="1393" spans="48:53" hidden="1" x14ac:dyDescent="0.3">
      <c r="AV1393" s="115" t="str">
        <f t="shared" si="442"/>
        <v>RN3PAULTON MEMORIAL HOSPITAL</v>
      </c>
      <c r="AW1393" s="116" t="s">
        <v>9009</v>
      </c>
      <c r="AX1393" s="116" t="s">
        <v>7913</v>
      </c>
      <c r="AY1393" s="116" t="s">
        <v>9009</v>
      </c>
      <c r="AZ1393" s="116" t="s">
        <v>7913</v>
      </c>
      <c r="BA1393" s="116" t="str">
        <f t="shared" si="443"/>
        <v>RN3</v>
      </c>
    </row>
    <row r="1394" spans="48:53" hidden="1" x14ac:dyDescent="0.3">
      <c r="AV1394" s="115" t="str">
        <f t="shared" si="442"/>
        <v xml:space="preserve">RN3PRINCESS ANNE WING </v>
      </c>
      <c r="AW1394" s="116" t="s">
        <v>8596</v>
      </c>
      <c r="AX1394" s="116" t="s">
        <v>9295</v>
      </c>
      <c r="AY1394" s="116" t="s">
        <v>8596</v>
      </c>
      <c r="AZ1394" s="116" t="s">
        <v>9295</v>
      </c>
      <c r="BA1394" s="116" t="str">
        <f t="shared" si="443"/>
        <v>RN3</v>
      </c>
    </row>
    <row r="1395" spans="48:53" hidden="1" x14ac:dyDescent="0.3">
      <c r="AV1395" s="115" t="str">
        <f t="shared" si="442"/>
        <v>RN3SAVERNAKE HOSPITAL - RN313</v>
      </c>
      <c r="AW1395" s="116" t="s">
        <v>653</v>
      </c>
      <c r="AX1395" s="116" t="s">
        <v>10479</v>
      </c>
      <c r="AY1395" s="116" t="s">
        <v>653</v>
      </c>
      <c r="AZ1395" s="116" t="s">
        <v>3788</v>
      </c>
      <c r="BA1395" s="116" t="str">
        <f t="shared" si="443"/>
        <v>RN3</v>
      </c>
    </row>
    <row r="1396" spans="48:53" hidden="1" x14ac:dyDescent="0.3">
      <c r="AV1396" s="115" t="str">
        <f t="shared" si="442"/>
        <v>RN3SHEPTON MALLET COMMUNITY HOSPITAL</v>
      </c>
      <c r="AW1396" s="116" t="s">
        <v>9010</v>
      </c>
      <c r="AX1396" s="116" t="s">
        <v>3216</v>
      </c>
      <c r="AY1396" s="116" t="s">
        <v>9010</v>
      </c>
      <c r="AZ1396" s="116" t="s">
        <v>3216</v>
      </c>
      <c r="BA1396" s="116" t="str">
        <f t="shared" si="443"/>
        <v>RN3</v>
      </c>
    </row>
    <row r="1397" spans="48:53" hidden="1" x14ac:dyDescent="0.3">
      <c r="AV1397" s="115" t="str">
        <f t="shared" si="442"/>
        <v>RN3THE BRUNEL NHS TREATMENT CENTRE - RN3TC</v>
      </c>
      <c r="AW1397" s="116" t="s">
        <v>654</v>
      </c>
      <c r="AX1397" s="116" t="s">
        <v>10480</v>
      </c>
      <c r="AY1397" s="116" t="s">
        <v>654</v>
      </c>
      <c r="AZ1397" s="116" t="s">
        <v>9296</v>
      </c>
      <c r="BA1397" s="116" t="str">
        <f t="shared" si="443"/>
        <v>RN3</v>
      </c>
    </row>
    <row r="1398" spans="48:53" hidden="1" x14ac:dyDescent="0.3">
      <c r="AV1398" s="115" t="str">
        <f t="shared" ref="AV1398:AV1461" si="444">CONCATENATE(LEFT(AW1398, 3),AX1398)</f>
        <v>RN3THE GREAT WESTERN HOSPITAL - RN325</v>
      </c>
      <c r="AW1398" s="116" t="s">
        <v>76</v>
      </c>
      <c r="AX1398" s="116" t="s">
        <v>10481</v>
      </c>
      <c r="AY1398" s="116" t="s">
        <v>76</v>
      </c>
      <c r="AZ1398" s="116" t="s">
        <v>9297</v>
      </c>
      <c r="BA1398" s="116" t="str">
        <f t="shared" ref="BA1398:BA1461" si="445">LEFT(AY1398,3)</f>
        <v>RN3</v>
      </c>
    </row>
    <row r="1399" spans="48:53" hidden="1" x14ac:dyDescent="0.3">
      <c r="AV1399" s="115" t="str">
        <f t="shared" si="444"/>
        <v>RN3TROWBRIDGE COMMUNITY HOSPITAL - RN334</v>
      </c>
      <c r="AW1399" s="116" t="s">
        <v>781</v>
      </c>
      <c r="AX1399" s="116" t="s">
        <v>10482</v>
      </c>
      <c r="AY1399" s="116" t="s">
        <v>781</v>
      </c>
      <c r="AZ1399" s="116" t="s">
        <v>5129</v>
      </c>
      <c r="BA1399" s="116" t="str">
        <f t="shared" si="445"/>
        <v>RN3</v>
      </c>
    </row>
    <row r="1400" spans="48:53" hidden="1" x14ac:dyDescent="0.3">
      <c r="AV1400" s="115" t="str">
        <f t="shared" si="444"/>
        <v xml:space="preserve">RN3WARMINSTER COMMUNITY HOSPITAL </v>
      </c>
      <c r="AW1400" s="116" t="s">
        <v>8597</v>
      </c>
      <c r="AX1400" s="116" t="s">
        <v>9298</v>
      </c>
      <c r="AY1400" s="116" t="s">
        <v>8597</v>
      </c>
      <c r="AZ1400" s="116" t="s">
        <v>9298</v>
      </c>
      <c r="BA1400" s="116" t="str">
        <f t="shared" si="445"/>
        <v>RN3</v>
      </c>
    </row>
    <row r="1401" spans="48:53" hidden="1" x14ac:dyDescent="0.3">
      <c r="AV1401" s="115" t="str">
        <f t="shared" si="444"/>
        <v>RN5ANDOVER WAR MEMORIAL HOSPITAL - RN542</v>
      </c>
      <c r="AW1401" s="116" t="s">
        <v>58</v>
      </c>
      <c r="AX1401" s="116" t="s">
        <v>10483</v>
      </c>
      <c r="AY1401" s="116" t="s">
        <v>58</v>
      </c>
      <c r="AZ1401" s="116" t="s">
        <v>4958</v>
      </c>
      <c r="BA1401" s="116" t="str">
        <f t="shared" si="445"/>
        <v>RN5</v>
      </c>
    </row>
    <row r="1402" spans="48:53" hidden="1" x14ac:dyDescent="0.3">
      <c r="AV1402" s="115" t="str">
        <f t="shared" si="444"/>
        <v>RN5BASINGSTOKE AND NORTH HAMPSHIRE HOSPITAL - RN506</v>
      </c>
      <c r="AW1402" s="116" t="s">
        <v>121</v>
      </c>
      <c r="AX1402" s="116" t="s">
        <v>10484</v>
      </c>
      <c r="AY1402" s="116" t="s">
        <v>121</v>
      </c>
      <c r="AZ1402" s="116" t="s">
        <v>9299</v>
      </c>
      <c r="BA1402" s="116" t="str">
        <f t="shared" si="445"/>
        <v>RN5</v>
      </c>
    </row>
    <row r="1403" spans="48:53" hidden="1" x14ac:dyDescent="0.3">
      <c r="AV1403" s="115" t="str">
        <f t="shared" si="444"/>
        <v>RN5NORTH HAMPSHIRE HOSPITAL (PARKLANDS) PAEDIATRIC OUTPATIENTS - RN501</v>
      </c>
      <c r="AW1403" s="116" t="s">
        <v>650</v>
      </c>
      <c r="AX1403" s="116" t="s">
        <v>10485</v>
      </c>
      <c r="AY1403" s="116" t="s">
        <v>650</v>
      </c>
      <c r="AZ1403" s="116" t="s">
        <v>9300</v>
      </c>
      <c r="BA1403" s="116" t="str">
        <f t="shared" si="445"/>
        <v>RN5</v>
      </c>
    </row>
    <row r="1404" spans="48:53" hidden="1" x14ac:dyDescent="0.3">
      <c r="AV1404" s="115" t="str">
        <f t="shared" si="444"/>
        <v>RN5ROYAL HAMPSHIRE COUNTY HOSPITAL - RN541</v>
      </c>
      <c r="AW1404" s="116" t="s">
        <v>59</v>
      </c>
      <c r="AX1404" s="116" t="s">
        <v>10486</v>
      </c>
      <c r="AY1404" s="116" t="s">
        <v>59</v>
      </c>
      <c r="AZ1404" s="116" t="s">
        <v>9301</v>
      </c>
      <c r="BA1404" s="116" t="str">
        <f t="shared" si="445"/>
        <v>RN5</v>
      </c>
    </row>
    <row r="1405" spans="48:53" hidden="1" x14ac:dyDescent="0.3">
      <c r="AV1405" s="115" t="str">
        <f t="shared" si="444"/>
        <v>RN7DARENT VALLEY HOSPITAL - RN707</v>
      </c>
      <c r="AW1405" s="116" t="s">
        <v>782</v>
      </c>
      <c r="AX1405" s="116" t="s">
        <v>10487</v>
      </c>
      <c r="AY1405" s="116" t="s">
        <v>782</v>
      </c>
      <c r="AZ1405" s="116" t="s">
        <v>7015</v>
      </c>
      <c r="BA1405" s="116" t="str">
        <f t="shared" si="445"/>
        <v>RN7</v>
      </c>
    </row>
    <row r="1406" spans="48:53" hidden="1" x14ac:dyDescent="0.3">
      <c r="AV1406" s="115" t="str">
        <f t="shared" si="444"/>
        <v>RN7GRAVESHAM COMMUNITY HOSPITAL - RN701</v>
      </c>
      <c r="AW1406" s="116" t="s">
        <v>783</v>
      </c>
      <c r="AX1406" s="116" t="s">
        <v>10488</v>
      </c>
      <c r="AY1406" s="116" t="s">
        <v>783</v>
      </c>
      <c r="AZ1406" s="116" t="s">
        <v>7765</v>
      </c>
      <c r="BA1406" s="116" t="str">
        <f t="shared" si="445"/>
        <v>RN7</v>
      </c>
    </row>
    <row r="1407" spans="48:53" hidden="1" x14ac:dyDescent="0.3">
      <c r="AV1407" s="115" t="str">
        <f t="shared" si="444"/>
        <v>RN7WOODLAND NHS TREATMENT CENTRE - RN708</v>
      </c>
      <c r="AW1407" s="116" t="s">
        <v>784</v>
      </c>
      <c r="AX1407" s="116" t="s">
        <v>10489</v>
      </c>
      <c r="AY1407" s="116" t="s">
        <v>784</v>
      </c>
      <c r="AZ1407" s="116" t="s">
        <v>9302</v>
      </c>
      <c r="BA1407" s="116" t="str">
        <f t="shared" si="445"/>
        <v>RN7</v>
      </c>
    </row>
    <row r="1408" spans="48:53" hidden="1" x14ac:dyDescent="0.3">
      <c r="AV1408" s="115" t="str">
        <f t="shared" si="444"/>
        <v>RNACORBETT HOSPITAL - RNA04</v>
      </c>
      <c r="AW1408" s="116" t="s">
        <v>785</v>
      </c>
      <c r="AX1408" s="116" t="s">
        <v>10490</v>
      </c>
      <c r="AY1408" s="116" t="s">
        <v>785</v>
      </c>
      <c r="AZ1408" s="116" t="s">
        <v>9303</v>
      </c>
      <c r="BA1408" s="116" t="str">
        <f t="shared" si="445"/>
        <v>RNA</v>
      </c>
    </row>
    <row r="1409" spans="48:53" hidden="1" x14ac:dyDescent="0.3">
      <c r="AV1409" s="115" t="str">
        <f t="shared" si="444"/>
        <v>RNAGUEST HOSPITAL - RNA02</v>
      </c>
      <c r="AW1409" s="116" t="s">
        <v>786</v>
      </c>
      <c r="AX1409" s="116" t="s">
        <v>10491</v>
      </c>
      <c r="AY1409" s="116" t="s">
        <v>786</v>
      </c>
      <c r="AZ1409" s="116" t="s">
        <v>9304</v>
      </c>
      <c r="BA1409" s="116" t="str">
        <f t="shared" si="445"/>
        <v>RNA</v>
      </c>
    </row>
    <row r="1410" spans="48:53" hidden="1" x14ac:dyDescent="0.3">
      <c r="AV1410" s="115" t="str">
        <f t="shared" si="444"/>
        <v>RNARUSSELLS HALL HOSPITAL - RNA01</v>
      </c>
      <c r="AW1410" s="116" t="s">
        <v>787</v>
      </c>
      <c r="AX1410" s="116" t="s">
        <v>10492</v>
      </c>
      <c r="AY1410" s="116" t="s">
        <v>787</v>
      </c>
      <c r="AZ1410" s="116" t="s">
        <v>2271</v>
      </c>
      <c r="BA1410" s="116" t="str">
        <f t="shared" si="445"/>
        <v>RNA</v>
      </c>
    </row>
    <row r="1411" spans="48:53" hidden="1" x14ac:dyDescent="0.3">
      <c r="AV1411" s="115" t="str">
        <f t="shared" si="444"/>
        <v>RNLBRAMPTON WAR MEMORIAL HOSPITAL - RNL01</v>
      </c>
      <c r="AW1411" s="116" t="s">
        <v>788</v>
      </c>
      <c r="AX1411" s="116" t="s">
        <v>10493</v>
      </c>
      <c r="AY1411" s="116" t="s">
        <v>788</v>
      </c>
      <c r="AZ1411" s="116" t="s">
        <v>9305</v>
      </c>
      <c r="BA1411" s="116" t="str">
        <f t="shared" si="445"/>
        <v>RNL</v>
      </c>
    </row>
    <row r="1412" spans="48:53" hidden="1" x14ac:dyDescent="0.3">
      <c r="AV1412" s="115" t="str">
        <f t="shared" si="444"/>
        <v>RNLCOCKERMOUTH COMMUNITY HOSPITAL - RNL07</v>
      </c>
      <c r="AW1412" s="116" t="s">
        <v>789</v>
      </c>
      <c r="AX1412" s="116" t="s">
        <v>10494</v>
      </c>
      <c r="AY1412" s="116" t="s">
        <v>789</v>
      </c>
      <c r="AZ1412" s="116" t="s">
        <v>9306</v>
      </c>
      <c r="BA1412" s="116" t="str">
        <f t="shared" si="445"/>
        <v>RNL</v>
      </c>
    </row>
    <row r="1413" spans="48:53" hidden="1" x14ac:dyDescent="0.3">
      <c r="AV1413" s="115" t="str">
        <f t="shared" si="444"/>
        <v>RNLCUMBERLAND INFIRMARY - RNLAY</v>
      </c>
      <c r="AW1413" s="116" t="s">
        <v>130</v>
      </c>
      <c r="AX1413" s="116" t="s">
        <v>10495</v>
      </c>
      <c r="AY1413" s="116" t="s">
        <v>130</v>
      </c>
      <c r="AZ1413" s="116" t="s">
        <v>3667</v>
      </c>
      <c r="BA1413" s="116" t="str">
        <f t="shared" si="445"/>
        <v>RNL</v>
      </c>
    </row>
    <row r="1414" spans="48:53" hidden="1" x14ac:dyDescent="0.3">
      <c r="AV1414" s="115" t="str">
        <f t="shared" si="444"/>
        <v>RNLHALTWHISTLE WAR MEMORIAL HOSPITAL - RNL05</v>
      </c>
      <c r="AW1414" s="116" t="s">
        <v>752</v>
      </c>
      <c r="AX1414" s="116" t="s">
        <v>10496</v>
      </c>
      <c r="AY1414" s="116" t="s">
        <v>752</v>
      </c>
      <c r="AZ1414" s="116" t="s">
        <v>9307</v>
      </c>
      <c r="BA1414" s="116" t="str">
        <f t="shared" si="445"/>
        <v>RNL</v>
      </c>
    </row>
    <row r="1415" spans="48:53" hidden="1" x14ac:dyDescent="0.3">
      <c r="AV1415" s="115" t="str">
        <f t="shared" si="444"/>
        <v>RNLMARY HEWETSON COTTAGE HOSPITAL (KESWICK) - RNL02</v>
      </c>
      <c r="AW1415" s="116" t="s">
        <v>753</v>
      </c>
      <c r="AX1415" s="116" t="s">
        <v>10497</v>
      </c>
      <c r="AY1415" s="116" t="s">
        <v>753</v>
      </c>
      <c r="AZ1415" s="116" t="s">
        <v>9308</v>
      </c>
      <c r="BA1415" s="116" t="str">
        <f t="shared" si="445"/>
        <v>RNL</v>
      </c>
    </row>
    <row r="1416" spans="48:53" hidden="1" x14ac:dyDescent="0.3">
      <c r="AV1416" s="115" t="str">
        <f t="shared" si="444"/>
        <v>RNLMILLOM HOSPITAL - RNL08</v>
      </c>
      <c r="AW1416" s="116" t="s">
        <v>754</v>
      </c>
      <c r="AX1416" s="116" t="s">
        <v>10498</v>
      </c>
      <c r="AY1416" s="116" t="s">
        <v>754</v>
      </c>
      <c r="AZ1416" s="116" t="s">
        <v>3710</v>
      </c>
      <c r="BA1416" s="116" t="str">
        <f t="shared" si="445"/>
        <v>RNL</v>
      </c>
    </row>
    <row r="1417" spans="48:53" hidden="1" x14ac:dyDescent="0.3">
      <c r="AV1417" s="115" t="str">
        <f t="shared" si="444"/>
        <v>RNLPENRITH HOSPITAL - RNLBE</v>
      </c>
      <c r="AW1417" s="116" t="s">
        <v>755</v>
      </c>
      <c r="AX1417" s="116" t="s">
        <v>10499</v>
      </c>
      <c r="AY1417" s="116" t="s">
        <v>755</v>
      </c>
      <c r="AZ1417" s="116" t="s">
        <v>3697</v>
      </c>
      <c r="BA1417" s="116" t="str">
        <f t="shared" si="445"/>
        <v>RNL</v>
      </c>
    </row>
    <row r="1418" spans="48:53" hidden="1" x14ac:dyDescent="0.3">
      <c r="AV1418" s="115" t="str">
        <f t="shared" si="444"/>
        <v>RNLRUTH LANCASTER JAMES HOSPITAL (ALSTON MATERNITY) - RNLBG</v>
      </c>
      <c r="AW1418" s="116" t="s">
        <v>756</v>
      </c>
      <c r="AX1418" s="116" t="s">
        <v>10500</v>
      </c>
      <c r="AY1418" s="116" t="s">
        <v>756</v>
      </c>
      <c r="AZ1418" s="116" t="s">
        <v>9309</v>
      </c>
      <c r="BA1418" s="116" t="str">
        <f t="shared" si="445"/>
        <v>RNL</v>
      </c>
    </row>
    <row r="1419" spans="48:53" hidden="1" x14ac:dyDescent="0.3">
      <c r="AV1419" s="115" t="str">
        <f t="shared" si="444"/>
        <v>RNLWEST CUMBERLAND HOSPITAL - RNLBX</v>
      </c>
      <c r="AW1419" s="116" t="s">
        <v>757</v>
      </c>
      <c r="AX1419" s="116" t="s">
        <v>10501</v>
      </c>
      <c r="AY1419" s="116" t="s">
        <v>757</v>
      </c>
      <c r="AZ1419" s="116" t="s">
        <v>3704</v>
      </c>
      <c r="BA1419" s="116" t="str">
        <f t="shared" si="445"/>
        <v>RNL</v>
      </c>
    </row>
    <row r="1420" spans="48:53" hidden="1" x14ac:dyDescent="0.3">
      <c r="AV1420" s="115" t="str">
        <f t="shared" si="444"/>
        <v>RNLWIGTON HOSPITAL - RNL03</v>
      </c>
      <c r="AW1420" s="116" t="s">
        <v>758</v>
      </c>
      <c r="AX1420" s="116" t="s">
        <v>10502</v>
      </c>
      <c r="AY1420" s="116" t="s">
        <v>758</v>
      </c>
      <c r="AZ1420" s="116" t="s">
        <v>3702</v>
      </c>
      <c r="BA1420" s="116" t="str">
        <f t="shared" si="445"/>
        <v>RNL</v>
      </c>
    </row>
    <row r="1421" spans="48:53" hidden="1" x14ac:dyDescent="0.3">
      <c r="AV1421" s="115" t="str">
        <f t="shared" si="444"/>
        <v>RNLWORKINGTON COMMUNITY HOSPITAL - RNL06</v>
      </c>
      <c r="AW1421" s="116" t="s">
        <v>759</v>
      </c>
      <c r="AX1421" s="116" t="s">
        <v>10503</v>
      </c>
      <c r="AY1421" s="116" t="s">
        <v>759</v>
      </c>
      <c r="AZ1421" s="116" t="s">
        <v>3661</v>
      </c>
      <c r="BA1421" s="116" t="str">
        <f t="shared" si="445"/>
        <v>RNL</v>
      </c>
    </row>
    <row r="1422" spans="48:53" hidden="1" x14ac:dyDescent="0.3">
      <c r="AV1422" s="115" t="str">
        <f t="shared" si="444"/>
        <v>RNNABBEY VIEW</v>
      </c>
      <c r="AW1422" s="116" t="s">
        <v>3688</v>
      </c>
      <c r="AX1422" s="116" t="s">
        <v>3689</v>
      </c>
      <c r="AY1422" s="116" t="s">
        <v>3688</v>
      </c>
      <c r="AZ1422" s="116" t="s">
        <v>3689</v>
      </c>
      <c r="BA1422" s="116" t="str">
        <f t="shared" si="445"/>
        <v>RNN</v>
      </c>
    </row>
    <row r="1423" spans="48:53" hidden="1" x14ac:dyDescent="0.3">
      <c r="AV1423" s="115" t="str">
        <f t="shared" si="444"/>
        <v>RNNALSTON MINOR INJURY UNIT</v>
      </c>
      <c r="AW1423" s="116" t="s">
        <v>3690</v>
      </c>
      <c r="AX1423" s="116" t="s">
        <v>3691</v>
      </c>
      <c r="AY1423" s="116" t="s">
        <v>3690</v>
      </c>
      <c r="AZ1423" s="116" t="s">
        <v>3691</v>
      </c>
      <c r="BA1423" s="116" t="str">
        <f t="shared" si="445"/>
        <v>RNN</v>
      </c>
    </row>
    <row r="1424" spans="48:53" hidden="1" x14ac:dyDescent="0.3">
      <c r="AV1424" s="115" t="str">
        <f t="shared" si="444"/>
        <v>RNNALSTON MINOR INJURY UNIT</v>
      </c>
      <c r="AW1424" s="116" t="s">
        <v>3755</v>
      </c>
      <c r="AX1424" s="116" t="s">
        <v>3691</v>
      </c>
      <c r="AY1424" s="116" t="s">
        <v>3755</v>
      </c>
      <c r="AZ1424" s="116" t="s">
        <v>3691</v>
      </c>
      <c r="BA1424" s="116" t="str">
        <f t="shared" si="445"/>
        <v>RNN</v>
      </c>
    </row>
    <row r="1425" spans="48:53" hidden="1" x14ac:dyDescent="0.3">
      <c r="AV1425" s="115" t="str">
        <f t="shared" si="444"/>
        <v>RNNBIRNHAM WOOD</v>
      </c>
      <c r="AW1425" s="116" t="s">
        <v>3751</v>
      </c>
      <c r="AX1425" s="116" t="s">
        <v>3752</v>
      </c>
      <c r="AY1425" s="116" t="s">
        <v>3751</v>
      </c>
      <c r="AZ1425" s="116" t="s">
        <v>3752</v>
      </c>
      <c r="BA1425" s="116" t="str">
        <f t="shared" si="445"/>
        <v>RNN</v>
      </c>
    </row>
    <row r="1426" spans="48:53" hidden="1" x14ac:dyDescent="0.3">
      <c r="AV1426" s="115" t="str">
        <f t="shared" si="444"/>
        <v>RNNBRAM LONGSTAFFE NURSERY HEALTH VISITORS</v>
      </c>
      <c r="AW1426" s="116" t="s">
        <v>3662</v>
      </c>
      <c r="AX1426" s="116" t="s">
        <v>3663</v>
      </c>
      <c r="AY1426" s="116" t="s">
        <v>3662</v>
      </c>
      <c r="AZ1426" s="116" t="s">
        <v>3663</v>
      </c>
      <c r="BA1426" s="116" t="str">
        <f t="shared" si="445"/>
        <v>RNN</v>
      </c>
    </row>
    <row r="1427" spans="48:53" hidden="1" x14ac:dyDescent="0.3">
      <c r="AV1427" s="115" t="str">
        <f t="shared" si="444"/>
        <v>RNNBRAMPTON HOSPITAL</v>
      </c>
      <c r="AW1427" s="116" t="s">
        <v>3698</v>
      </c>
      <c r="AX1427" s="116" t="s">
        <v>3699</v>
      </c>
      <c r="AY1427" s="116" t="s">
        <v>3698</v>
      </c>
      <c r="AZ1427" s="116" t="s">
        <v>3699</v>
      </c>
      <c r="BA1427" s="116" t="str">
        <f t="shared" si="445"/>
        <v>RNN</v>
      </c>
    </row>
    <row r="1428" spans="48:53" hidden="1" x14ac:dyDescent="0.3">
      <c r="AV1428" s="115" t="str">
        <f t="shared" si="444"/>
        <v>RNNBRAMPTON HOSPITAL</v>
      </c>
      <c r="AW1428" s="116" t="s">
        <v>3721</v>
      </c>
      <c r="AX1428" s="116" t="s">
        <v>3699</v>
      </c>
      <c r="AY1428" s="116" t="s">
        <v>3721</v>
      </c>
      <c r="AZ1428" s="116" t="s">
        <v>3699</v>
      </c>
      <c r="BA1428" s="116" t="str">
        <f t="shared" si="445"/>
        <v>RNN</v>
      </c>
    </row>
    <row r="1429" spans="48:53" ht="12.75" hidden="1" customHeight="1" x14ac:dyDescent="0.3">
      <c r="AV1429" s="115" t="str">
        <f t="shared" si="444"/>
        <v>RNNCALDEW ENTERPRISES</v>
      </c>
      <c r="AW1429" s="116" t="s">
        <v>3749</v>
      </c>
      <c r="AX1429" s="116" t="s">
        <v>3750</v>
      </c>
      <c r="AY1429" s="116" t="s">
        <v>3749</v>
      </c>
      <c r="AZ1429" s="116" t="s">
        <v>3750</v>
      </c>
      <c r="BA1429" s="116" t="str">
        <f t="shared" si="445"/>
        <v>RNN</v>
      </c>
    </row>
    <row r="1430" spans="48:53" ht="12.75" hidden="1" customHeight="1" x14ac:dyDescent="0.3">
      <c r="AV1430" s="115" t="str">
        <f t="shared" si="444"/>
        <v>RNNCARLETON CLINIC</v>
      </c>
      <c r="AW1430" s="116" t="s">
        <v>9848</v>
      </c>
      <c r="AX1430" s="116" t="s">
        <v>9849</v>
      </c>
      <c r="AY1430" s="116" t="s">
        <v>9848</v>
      </c>
      <c r="AZ1430" s="116" t="s">
        <v>9849</v>
      </c>
      <c r="BA1430" s="116" t="str">
        <f t="shared" si="445"/>
        <v>RNN</v>
      </c>
    </row>
    <row r="1431" spans="48:53" hidden="1" x14ac:dyDescent="0.3">
      <c r="AV1431" s="115" t="str">
        <f t="shared" si="444"/>
        <v>RNNCOCKERMOUTH COTTAGE HOSPITAL</v>
      </c>
      <c r="AW1431" s="116" t="s">
        <v>3715</v>
      </c>
      <c r="AX1431" s="116" t="s">
        <v>3716</v>
      </c>
      <c r="AY1431" s="116" t="s">
        <v>3715</v>
      </c>
      <c r="AZ1431" s="116" t="s">
        <v>3716</v>
      </c>
      <c r="BA1431" s="116" t="str">
        <f t="shared" si="445"/>
        <v>RNN</v>
      </c>
    </row>
    <row r="1432" spans="48:53" ht="12.75" hidden="1" customHeight="1" x14ac:dyDescent="0.3">
      <c r="AV1432" s="115" t="str">
        <f t="shared" si="444"/>
        <v>RNNCOCKERMOUTH HOSPITAL</v>
      </c>
      <c r="AW1432" s="116" t="s">
        <v>3707</v>
      </c>
      <c r="AX1432" s="116" t="s">
        <v>3708</v>
      </c>
      <c r="AY1432" s="116" t="s">
        <v>3707</v>
      </c>
      <c r="AZ1432" s="116" t="s">
        <v>3708</v>
      </c>
      <c r="BA1432" s="116" t="str">
        <f t="shared" si="445"/>
        <v>RNN</v>
      </c>
    </row>
    <row r="1433" spans="48:53" ht="12.75" hidden="1" customHeight="1" x14ac:dyDescent="0.3">
      <c r="AV1433" s="115" t="str">
        <f t="shared" si="444"/>
        <v>RNNCOMMUNITY PAEDIATRIC DEPARTMENT</v>
      </c>
      <c r="AW1433" s="116" t="s">
        <v>3745</v>
      </c>
      <c r="AX1433" s="116" t="s">
        <v>3746</v>
      </c>
      <c r="AY1433" s="116" t="s">
        <v>3745</v>
      </c>
      <c r="AZ1433" s="116" t="s">
        <v>3746</v>
      </c>
      <c r="BA1433" s="116" t="str">
        <f t="shared" si="445"/>
        <v>RNN</v>
      </c>
    </row>
    <row r="1434" spans="48:53" ht="12.75" hidden="1" customHeight="1" x14ac:dyDescent="0.3">
      <c r="AV1434" s="115" t="str">
        <f t="shared" si="444"/>
        <v>RNNCOMMUNITY PAEDIATRICS</v>
      </c>
      <c r="AW1434" s="116" t="s">
        <v>3729</v>
      </c>
      <c r="AX1434" s="116" t="s">
        <v>3730</v>
      </c>
      <c r="AY1434" s="116" t="s">
        <v>3729</v>
      </c>
      <c r="AZ1434" s="116" t="s">
        <v>3730</v>
      </c>
      <c r="BA1434" s="116" t="str">
        <f t="shared" si="445"/>
        <v>RNN</v>
      </c>
    </row>
    <row r="1435" spans="48:53" ht="12.75" hidden="1" customHeight="1" x14ac:dyDescent="0.3">
      <c r="AV1435" s="115" t="str">
        <f t="shared" si="444"/>
        <v>RNNCONDITION MANAGEMENT PROGRAMME</v>
      </c>
      <c r="AW1435" s="116" t="s">
        <v>3722</v>
      </c>
      <c r="AX1435" s="116" t="s">
        <v>3723</v>
      </c>
      <c r="AY1435" s="116" t="s">
        <v>3722</v>
      </c>
      <c r="AZ1435" s="116" t="s">
        <v>3723</v>
      </c>
      <c r="BA1435" s="116" t="str">
        <f t="shared" si="445"/>
        <v>RNN</v>
      </c>
    </row>
    <row r="1436" spans="48:53" hidden="1" x14ac:dyDescent="0.3">
      <c r="AV1436" s="115" t="str">
        <f t="shared" si="444"/>
        <v>RNNCONISTON INSTITUTE</v>
      </c>
      <c r="AW1436" s="116" t="s">
        <v>3664</v>
      </c>
      <c r="AX1436" s="116" t="s">
        <v>3665</v>
      </c>
      <c r="AY1436" s="116" t="s">
        <v>3664</v>
      </c>
      <c r="AZ1436" s="116" t="s">
        <v>3665</v>
      </c>
      <c r="BA1436" s="116" t="str">
        <f t="shared" si="445"/>
        <v>RNN</v>
      </c>
    </row>
    <row r="1437" spans="48:53" hidden="1" x14ac:dyDescent="0.3">
      <c r="AV1437" s="115" t="str">
        <f t="shared" si="444"/>
        <v>RNNCOPELAND UNIT</v>
      </c>
      <c r="AW1437" s="116" t="s">
        <v>3717</v>
      </c>
      <c r="AX1437" s="116" t="s">
        <v>3718</v>
      </c>
      <c r="AY1437" s="116" t="s">
        <v>3717</v>
      </c>
      <c r="AZ1437" s="116" t="s">
        <v>3718</v>
      </c>
      <c r="BA1437" s="116" t="str">
        <f t="shared" si="445"/>
        <v>RNN</v>
      </c>
    </row>
    <row r="1438" spans="48:53" ht="12.75" hidden="1" customHeight="1" x14ac:dyDescent="0.3">
      <c r="AV1438" s="115" t="str">
        <f t="shared" si="444"/>
        <v>RNNCUMBERLAND INFIRMARY</v>
      </c>
      <c r="AW1438" s="116" t="s">
        <v>3666</v>
      </c>
      <c r="AX1438" s="116" t="s">
        <v>3667</v>
      </c>
      <c r="AY1438" s="116" t="s">
        <v>3666</v>
      </c>
      <c r="AZ1438" s="116" t="s">
        <v>3667</v>
      </c>
      <c r="BA1438" s="116" t="str">
        <f t="shared" si="445"/>
        <v>RNN</v>
      </c>
    </row>
    <row r="1439" spans="48:53" ht="12.75" hidden="1" customHeight="1" x14ac:dyDescent="0.3">
      <c r="AV1439" s="115" t="str">
        <f t="shared" si="444"/>
        <v>RNNCUMBRIA DIABETES</v>
      </c>
      <c r="AW1439" s="116" t="s">
        <v>3686</v>
      </c>
      <c r="AX1439" s="116" t="s">
        <v>3687</v>
      </c>
      <c r="AY1439" s="116" t="s">
        <v>3686</v>
      </c>
      <c r="AZ1439" s="116" t="s">
        <v>3687</v>
      </c>
      <c r="BA1439" s="116" t="str">
        <f t="shared" si="445"/>
        <v>RNN</v>
      </c>
    </row>
    <row r="1440" spans="48:53" ht="12.75" hidden="1" customHeight="1" x14ac:dyDescent="0.3">
      <c r="AV1440" s="115" t="str">
        <f t="shared" si="444"/>
        <v>RNNFIRST FLOOR (WEST)</v>
      </c>
      <c r="AW1440" s="116" t="s">
        <v>3724</v>
      </c>
      <c r="AX1440" s="116" t="s">
        <v>3725</v>
      </c>
      <c r="AY1440" s="116" t="s">
        <v>3724</v>
      </c>
      <c r="AZ1440" s="116" t="s">
        <v>3725</v>
      </c>
      <c r="BA1440" s="116" t="str">
        <f t="shared" si="445"/>
        <v>RNN</v>
      </c>
    </row>
    <row r="1441" spans="48:53" ht="12.75" hidden="1" customHeight="1" x14ac:dyDescent="0.3">
      <c r="AV1441" s="115" t="str">
        <f t="shared" si="444"/>
        <v>RNNFLATT WALKS</v>
      </c>
      <c r="AW1441" s="116" t="s">
        <v>3760</v>
      </c>
      <c r="AX1441" s="116" t="s">
        <v>3761</v>
      </c>
      <c r="AY1441" s="116" t="s">
        <v>3760</v>
      </c>
      <c r="AZ1441" s="116" t="s">
        <v>3761</v>
      </c>
      <c r="BA1441" s="116" t="str">
        <f t="shared" si="445"/>
        <v>RNN</v>
      </c>
    </row>
    <row r="1442" spans="48:53" hidden="1" x14ac:dyDescent="0.3">
      <c r="AV1442" s="115" t="str">
        <f t="shared" si="444"/>
        <v>RNNFRIZINGTON NURSERY</v>
      </c>
      <c r="AW1442" s="116" t="s">
        <v>3668</v>
      </c>
      <c r="AX1442" s="116" t="s">
        <v>3669</v>
      </c>
      <c r="AY1442" s="116" t="s">
        <v>3668</v>
      </c>
      <c r="AZ1442" s="116" t="s">
        <v>3669</v>
      </c>
      <c r="BA1442" s="116" t="str">
        <f t="shared" si="445"/>
        <v>RNN</v>
      </c>
    </row>
    <row r="1443" spans="48:53" ht="12.75" hidden="1" customHeight="1" x14ac:dyDescent="0.3">
      <c r="AV1443" s="115" t="str">
        <f t="shared" si="444"/>
        <v>RNNFURNESS GENERAL HOSPITAL (MENTAL HEALTH)</v>
      </c>
      <c r="AW1443" s="116" t="s">
        <v>3727</v>
      </c>
      <c r="AX1443" s="116" t="s">
        <v>3728</v>
      </c>
      <c r="AY1443" s="116" t="s">
        <v>3727</v>
      </c>
      <c r="AZ1443" s="116" t="s">
        <v>3728</v>
      </c>
      <c r="BA1443" s="116" t="str">
        <f t="shared" si="445"/>
        <v>RNN</v>
      </c>
    </row>
    <row r="1444" spans="48:53" ht="12.75" hidden="1" customHeight="1" x14ac:dyDescent="0.3">
      <c r="AV1444" s="115" t="str">
        <f t="shared" si="444"/>
        <v>RNNGILL RISE</v>
      </c>
      <c r="AW1444" s="116" t="s">
        <v>3684</v>
      </c>
      <c r="AX1444" s="116" t="s">
        <v>3685</v>
      </c>
      <c r="AY1444" s="116" t="s">
        <v>3684</v>
      </c>
      <c r="AZ1444" s="116" t="s">
        <v>3685</v>
      </c>
      <c r="BA1444" s="116" t="str">
        <f t="shared" si="445"/>
        <v>RNN</v>
      </c>
    </row>
    <row r="1445" spans="48:53" ht="12.75" hidden="1" customHeight="1" x14ac:dyDescent="0.3">
      <c r="AV1445" s="115" t="str">
        <f t="shared" si="444"/>
        <v>RNNGREENGATE SURESTART</v>
      </c>
      <c r="AW1445" s="116" t="s">
        <v>3670</v>
      </c>
      <c r="AX1445" s="116" t="s">
        <v>3671</v>
      </c>
      <c r="AY1445" s="116" t="s">
        <v>3670</v>
      </c>
      <c r="AZ1445" s="116" t="s">
        <v>3671</v>
      </c>
      <c r="BA1445" s="116" t="str">
        <f t="shared" si="445"/>
        <v>RNN</v>
      </c>
    </row>
    <row r="1446" spans="48:53" ht="12.75" hidden="1" customHeight="1" x14ac:dyDescent="0.3">
      <c r="AV1446" s="115" t="str">
        <f t="shared" si="444"/>
        <v>RNNHINDPOOL NURSERY</v>
      </c>
      <c r="AW1446" s="116" t="s">
        <v>3672</v>
      </c>
      <c r="AX1446" s="116" t="s">
        <v>3673</v>
      </c>
      <c r="AY1446" s="116" t="s">
        <v>3672</v>
      </c>
      <c r="AZ1446" s="116" t="s">
        <v>3673</v>
      </c>
      <c r="BA1446" s="116" t="str">
        <f t="shared" si="445"/>
        <v>RNN</v>
      </c>
    </row>
    <row r="1447" spans="48:53" hidden="1" x14ac:dyDescent="0.3">
      <c r="AV1447" s="115" t="str">
        <f t="shared" si="444"/>
        <v>RNNHOOPS COMMUNITY GYM</v>
      </c>
      <c r="AW1447" s="116" t="s">
        <v>3674</v>
      </c>
      <c r="AX1447" s="116" t="s">
        <v>3675</v>
      </c>
      <c r="AY1447" s="116" t="s">
        <v>3674</v>
      </c>
      <c r="AZ1447" s="116" t="s">
        <v>3675</v>
      </c>
      <c r="BA1447" s="116" t="str">
        <f t="shared" si="445"/>
        <v>RNN</v>
      </c>
    </row>
    <row r="1448" spans="48:53" hidden="1" x14ac:dyDescent="0.3">
      <c r="AV1448" s="115" t="str">
        <f t="shared" si="444"/>
        <v>RNNKESWICK HOSPITAL</v>
      </c>
      <c r="AW1448" s="116" t="s">
        <v>3694</v>
      </c>
      <c r="AX1448" s="116" t="s">
        <v>3695</v>
      </c>
      <c r="AY1448" s="116" t="s">
        <v>3694</v>
      </c>
      <c r="AZ1448" s="116" t="s">
        <v>3695</v>
      </c>
      <c r="BA1448" s="116" t="str">
        <f t="shared" si="445"/>
        <v>RNN</v>
      </c>
    </row>
    <row r="1449" spans="48:53" hidden="1" x14ac:dyDescent="0.3">
      <c r="AV1449" s="115" t="str">
        <f t="shared" si="444"/>
        <v>RNNKESWICK MINOR INJURY UNIT</v>
      </c>
      <c r="AW1449" s="116" t="s">
        <v>3719</v>
      </c>
      <c r="AX1449" s="116" t="s">
        <v>3720</v>
      </c>
      <c r="AY1449" s="116" t="s">
        <v>3719</v>
      </c>
      <c r="AZ1449" s="116" t="s">
        <v>3720</v>
      </c>
      <c r="BA1449" s="116" t="str">
        <f t="shared" si="445"/>
        <v>RNN</v>
      </c>
    </row>
    <row r="1450" spans="48:53" ht="12.75" hidden="1" customHeight="1" x14ac:dyDescent="0.3">
      <c r="AV1450" s="115" t="str">
        <f t="shared" si="444"/>
        <v>RNNKESWICK MINOR INJURY UNIT</v>
      </c>
      <c r="AW1450" s="116" t="s">
        <v>3731</v>
      </c>
      <c r="AX1450" s="116" t="s">
        <v>3720</v>
      </c>
      <c r="AY1450" s="116" t="s">
        <v>3731</v>
      </c>
      <c r="AZ1450" s="116" t="s">
        <v>3720</v>
      </c>
      <c r="BA1450" s="116" t="str">
        <f t="shared" si="445"/>
        <v>RNN</v>
      </c>
    </row>
    <row r="1451" spans="48:53" hidden="1" x14ac:dyDescent="0.3">
      <c r="AV1451" s="115" t="str">
        <f t="shared" si="444"/>
        <v>RNNKIRKBY STEPHEN</v>
      </c>
      <c r="AW1451" s="116" t="s">
        <v>3732</v>
      </c>
      <c r="AX1451" s="116" t="s">
        <v>3733</v>
      </c>
      <c r="AY1451" s="116" t="s">
        <v>3732</v>
      </c>
      <c r="AZ1451" s="116" t="s">
        <v>3733</v>
      </c>
      <c r="BA1451" s="116" t="str">
        <f t="shared" si="445"/>
        <v>RNN</v>
      </c>
    </row>
    <row r="1452" spans="48:53" hidden="1" x14ac:dyDescent="0.3">
      <c r="AV1452" s="115" t="str">
        <f t="shared" si="444"/>
        <v>RNNLANGDALE UNIT</v>
      </c>
      <c r="AW1452" s="116" t="s">
        <v>3735</v>
      </c>
      <c r="AX1452" s="116" t="s">
        <v>3736</v>
      </c>
      <c r="AY1452" s="116" t="s">
        <v>3735</v>
      </c>
      <c r="AZ1452" s="116" t="s">
        <v>3736</v>
      </c>
      <c r="BA1452" s="116" t="str">
        <f t="shared" si="445"/>
        <v>RNN</v>
      </c>
    </row>
    <row r="1453" spans="48:53" ht="12.75" hidden="1" customHeight="1" x14ac:dyDescent="0.3">
      <c r="AV1453" s="115" t="str">
        <f t="shared" si="444"/>
        <v>RNNLOCUM, OLDER AGE MH</v>
      </c>
      <c r="AW1453" s="116" t="s">
        <v>3658</v>
      </c>
      <c r="AX1453" s="116" t="s">
        <v>3659</v>
      </c>
      <c r="AY1453" s="116" t="s">
        <v>3658</v>
      </c>
      <c r="AZ1453" s="116" t="s">
        <v>3659</v>
      </c>
      <c r="BA1453" s="116" t="str">
        <f t="shared" si="445"/>
        <v>RNN</v>
      </c>
    </row>
    <row r="1454" spans="48:53" ht="12.75" hidden="1" customHeight="1" x14ac:dyDescent="0.3">
      <c r="AV1454" s="115" t="str">
        <f t="shared" si="444"/>
        <v>RNNMARY HEWETSON COTTAGE HOSPITAL</v>
      </c>
      <c r="AW1454" s="116" t="s">
        <v>3713</v>
      </c>
      <c r="AX1454" s="116" t="s">
        <v>3714</v>
      </c>
      <c r="AY1454" s="116" t="s">
        <v>3713</v>
      </c>
      <c r="AZ1454" s="116" t="s">
        <v>3714</v>
      </c>
      <c r="BA1454" s="116" t="str">
        <f t="shared" si="445"/>
        <v>RNN</v>
      </c>
    </row>
    <row r="1455" spans="48:53" ht="12.75" hidden="1" customHeight="1" x14ac:dyDescent="0.3">
      <c r="AV1455" s="115" t="str">
        <f t="shared" si="444"/>
        <v>RNNMARYPORT COTTAGE HOSPITAL</v>
      </c>
      <c r="AW1455" s="116" t="s">
        <v>3739</v>
      </c>
      <c r="AX1455" s="116" t="s">
        <v>3740</v>
      </c>
      <c r="AY1455" s="116" t="s">
        <v>3739</v>
      </c>
      <c r="AZ1455" s="116" t="s">
        <v>3740</v>
      </c>
      <c r="BA1455" s="116" t="str">
        <f t="shared" si="445"/>
        <v>RNN</v>
      </c>
    </row>
    <row r="1456" spans="48:53" hidden="1" x14ac:dyDescent="0.3">
      <c r="AV1456" s="115" t="str">
        <f t="shared" si="444"/>
        <v>RNNMARYPORT HOSPITAL</v>
      </c>
      <c r="AW1456" s="116" t="s">
        <v>3705</v>
      </c>
      <c r="AX1456" s="116" t="s">
        <v>3706</v>
      </c>
      <c r="AY1456" s="116" t="s">
        <v>3705</v>
      </c>
      <c r="AZ1456" s="116" t="s">
        <v>3706</v>
      </c>
      <c r="BA1456" s="116" t="str">
        <f t="shared" si="445"/>
        <v>RNN</v>
      </c>
    </row>
    <row r="1457" spans="48:53" hidden="1" x14ac:dyDescent="0.3">
      <c r="AV1457" s="115" t="str">
        <f t="shared" si="444"/>
        <v>RNNMARYPORT MINOR INJURY UNIT</v>
      </c>
      <c r="AW1457" s="116" t="s">
        <v>3742</v>
      </c>
      <c r="AX1457" s="116" t="s">
        <v>3743</v>
      </c>
      <c r="AY1457" s="116" t="s">
        <v>3742</v>
      </c>
      <c r="AZ1457" s="116" t="s">
        <v>3743</v>
      </c>
      <c r="BA1457" s="116" t="str">
        <f t="shared" si="445"/>
        <v>RNN</v>
      </c>
    </row>
    <row r="1458" spans="48:53" hidden="1" x14ac:dyDescent="0.3">
      <c r="AV1458" s="115" t="str">
        <f t="shared" si="444"/>
        <v>RNNMARYPORT MINOR INJURY UNIT</v>
      </c>
      <c r="AW1458" s="116" t="s">
        <v>3744</v>
      </c>
      <c r="AX1458" s="116" t="s">
        <v>3743</v>
      </c>
      <c r="AY1458" s="116" t="s">
        <v>3744</v>
      </c>
      <c r="AZ1458" s="116" t="s">
        <v>3743</v>
      </c>
      <c r="BA1458" s="116" t="str">
        <f t="shared" si="445"/>
        <v>RNN</v>
      </c>
    </row>
    <row r="1459" spans="48:53" ht="12.75" hidden="1" customHeight="1" x14ac:dyDescent="0.3">
      <c r="AV1459" s="115" t="str">
        <f t="shared" si="444"/>
        <v>RNNMEADOWBANK</v>
      </c>
      <c r="AW1459" s="116" t="s">
        <v>3676</v>
      </c>
      <c r="AX1459" s="116" t="s">
        <v>3677</v>
      </c>
      <c r="AY1459" s="116" t="s">
        <v>3676</v>
      </c>
      <c r="AZ1459" s="116" t="s">
        <v>3677</v>
      </c>
      <c r="BA1459" s="116" t="str">
        <f t="shared" si="445"/>
        <v>RNN</v>
      </c>
    </row>
    <row r="1460" spans="48:53" ht="12.75" hidden="1" customHeight="1" x14ac:dyDescent="0.3">
      <c r="AV1460" s="115" t="str">
        <f t="shared" si="444"/>
        <v>RNNMILLOM HOSPITAL</v>
      </c>
      <c r="AW1460" s="116" t="s">
        <v>3709</v>
      </c>
      <c r="AX1460" s="116" t="s">
        <v>3710</v>
      </c>
      <c r="AY1460" s="116" t="s">
        <v>3709</v>
      </c>
      <c r="AZ1460" s="116" t="s">
        <v>3710</v>
      </c>
      <c r="BA1460" s="116" t="str">
        <f t="shared" si="445"/>
        <v>RNN</v>
      </c>
    </row>
    <row r="1461" spans="48:53" ht="12.75" hidden="1" customHeight="1" x14ac:dyDescent="0.3">
      <c r="AV1461" s="115" t="str">
        <f t="shared" si="444"/>
        <v>RNNMILLOM HOSPITAL</v>
      </c>
      <c r="AW1461" s="116" t="s">
        <v>3741</v>
      </c>
      <c r="AX1461" s="116" t="s">
        <v>3710</v>
      </c>
      <c r="AY1461" s="116" t="s">
        <v>3741</v>
      </c>
      <c r="AZ1461" s="116" t="s">
        <v>3710</v>
      </c>
      <c r="BA1461" s="116" t="str">
        <f t="shared" si="445"/>
        <v>RNN</v>
      </c>
    </row>
    <row r="1462" spans="48:53" ht="12.75" hidden="1" customHeight="1" x14ac:dyDescent="0.3">
      <c r="AV1462" s="115" t="str">
        <f t="shared" ref="AV1462:AV1525" si="446">CONCATENATE(LEFT(AW1462, 3),AX1462)</f>
        <v>RNNORTON LEA</v>
      </c>
      <c r="AW1462" s="116" t="s">
        <v>3692</v>
      </c>
      <c r="AX1462" s="116" t="s">
        <v>3693</v>
      </c>
      <c r="AY1462" s="116" t="s">
        <v>3692</v>
      </c>
      <c r="AZ1462" s="116" t="s">
        <v>3693</v>
      </c>
      <c r="BA1462" s="116" t="str">
        <f t="shared" ref="BA1462:BA1525" si="447">LEFT(AY1462,3)</f>
        <v>RNN</v>
      </c>
    </row>
    <row r="1463" spans="48:53" ht="12.75" hidden="1" customHeight="1" x14ac:dyDescent="0.3">
      <c r="AV1463" s="115" t="str">
        <f t="shared" si="446"/>
        <v>RNNORTON LEA</v>
      </c>
      <c r="AW1463" s="116" t="s">
        <v>3700</v>
      </c>
      <c r="AX1463" s="116" t="s">
        <v>3693</v>
      </c>
      <c r="AY1463" s="116" t="s">
        <v>3700</v>
      </c>
      <c r="AZ1463" s="116" t="s">
        <v>3693</v>
      </c>
      <c r="BA1463" s="116" t="str">
        <f t="shared" si="447"/>
        <v>RNN</v>
      </c>
    </row>
    <row r="1464" spans="48:53" ht="12.75" hidden="1" customHeight="1" x14ac:dyDescent="0.3">
      <c r="AV1464" s="115" t="str">
        <f t="shared" si="446"/>
        <v>RNNORTON LEA (ORTON RD)</v>
      </c>
      <c r="AW1464" s="116" t="s">
        <v>3678</v>
      </c>
      <c r="AX1464" s="116" t="s">
        <v>3679</v>
      </c>
      <c r="AY1464" s="116" t="s">
        <v>3678</v>
      </c>
      <c r="AZ1464" s="116" t="s">
        <v>3679</v>
      </c>
      <c r="BA1464" s="116" t="str">
        <f t="shared" si="447"/>
        <v>RNN</v>
      </c>
    </row>
    <row r="1465" spans="48:53" ht="12.75" hidden="1" customHeight="1" x14ac:dyDescent="0.3">
      <c r="AV1465" s="115" t="str">
        <f t="shared" si="446"/>
        <v>RNNPENRITH HOSPITAL</v>
      </c>
      <c r="AW1465" s="116" t="s">
        <v>3696</v>
      </c>
      <c r="AX1465" s="116" t="s">
        <v>3697</v>
      </c>
      <c r="AY1465" s="116" t="s">
        <v>3696</v>
      </c>
      <c r="AZ1465" s="116" t="s">
        <v>3697</v>
      </c>
      <c r="BA1465" s="116" t="str">
        <f t="shared" si="447"/>
        <v>RNN</v>
      </c>
    </row>
    <row r="1466" spans="48:53" ht="12.75" hidden="1" customHeight="1" x14ac:dyDescent="0.3">
      <c r="AV1466" s="115" t="str">
        <f t="shared" si="446"/>
        <v>RNNPENRITH HOSPITAL</v>
      </c>
      <c r="AW1466" s="116" t="s">
        <v>3734</v>
      </c>
      <c r="AX1466" s="116" t="s">
        <v>3697</v>
      </c>
      <c r="AY1466" s="116" t="s">
        <v>3734</v>
      </c>
      <c r="AZ1466" s="116" t="s">
        <v>3697</v>
      </c>
      <c r="BA1466" s="116" t="str">
        <f t="shared" si="447"/>
        <v>RNN</v>
      </c>
    </row>
    <row r="1467" spans="48:53" ht="12.75" hidden="1" customHeight="1" x14ac:dyDescent="0.3">
      <c r="AV1467" s="115" t="str">
        <f t="shared" si="446"/>
        <v>RNNPENRITH MINOR INJURY UNIT</v>
      </c>
      <c r="AW1467" s="116" t="s">
        <v>3747</v>
      </c>
      <c r="AX1467" s="116" t="s">
        <v>3748</v>
      </c>
      <c r="AY1467" s="116" t="s">
        <v>3747</v>
      </c>
      <c r="AZ1467" s="116" t="s">
        <v>3748</v>
      </c>
      <c r="BA1467" s="116" t="str">
        <f t="shared" si="447"/>
        <v>RNN</v>
      </c>
    </row>
    <row r="1468" spans="48:53" ht="12.75" hidden="1" customHeight="1" x14ac:dyDescent="0.3">
      <c r="AV1468" s="115" t="str">
        <f t="shared" si="446"/>
        <v>RNNPUBLIC HEALTH DEVELOPMENT UNIT</v>
      </c>
      <c r="AW1468" s="116" t="s">
        <v>3680</v>
      </c>
      <c r="AX1468" s="116" t="s">
        <v>3681</v>
      </c>
      <c r="AY1468" s="116" t="s">
        <v>3680</v>
      </c>
      <c r="AZ1468" s="116" t="s">
        <v>3681</v>
      </c>
      <c r="BA1468" s="116" t="str">
        <f t="shared" si="447"/>
        <v>RNN</v>
      </c>
    </row>
    <row r="1469" spans="48:53" ht="12.75" hidden="1" customHeight="1" x14ac:dyDescent="0.3">
      <c r="AV1469" s="115" t="str">
        <f t="shared" si="446"/>
        <v>RNNROSEHILL BUILDING</v>
      </c>
      <c r="AW1469" s="116" t="s">
        <v>3656</v>
      </c>
      <c r="AX1469" s="116" t="s">
        <v>3657</v>
      </c>
      <c r="AY1469" s="116" t="s">
        <v>3656</v>
      </c>
      <c r="AZ1469" s="116" t="s">
        <v>3657</v>
      </c>
      <c r="BA1469" s="116" t="str">
        <f t="shared" si="447"/>
        <v>RNN</v>
      </c>
    </row>
    <row r="1470" spans="48:53" ht="12.75" hidden="1" customHeight="1" x14ac:dyDescent="0.3">
      <c r="AV1470" s="115" t="str">
        <f t="shared" si="446"/>
        <v>RNNRUTH LANCASTER JAMES HOSPITAL</v>
      </c>
      <c r="AW1470" s="116" t="s">
        <v>3753</v>
      </c>
      <c r="AX1470" s="116" t="s">
        <v>3754</v>
      </c>
      <c r="AY1470" s="116" t="s">
        <v>3753</v>
      </c>
      <c r="AZ1470" s="116" t="s">
        <v>3754</v>
      </c>
      <c r="BA1470" s="116" t="str">
        <f t="shared" si="447"/>
        <v>RNN</v>
      </c>
    </row>
    <row r="1471" spans="48:53" ht="12.75" hidden="1" customHeight="1" x14ac:dyDescent="0.3">
      <c r="AV1471" s="115" t="str">
        <f t="shared" si="446"/>
        <v>RNNSEACROFT</v>
      </c>
      <c r="AW1471" s="116" t="s">
        <v>3711</v>
      </c>
      <c r="AX1471" s="116" t="s">
        <v>3712</v>
      </c>
      <c r="AY1471" s="116" t="s">
        <v>3711</v>
      </c>
      <c r="AZ1471" s="116" t="s">
        <v>3712</v>
      </c>
      <c r="BA1471" s="116" t="str">
        <f t="shared" si="447"/>
        <v>RNN</v>
      </c>
    </row>
    <row r="1472" spans="48:53" hidden="1" x14ac:dyDescent="0.3">
      <c r="AV1472" s="115" t="str">
        <f t="shared" si="446"/>
        <v>RNNSEACROFT</v>
      </c>
      <c r="AW1472" s="116" t="s">
        <v>3726</v>
      </c>
      <c r="AX1472" s="116" t="s">
        <v>3712</v>
      </c>
      <c r="AY1472" s="116" t="s">
        <v>3726</v>
      </c>
      <c r="AZ1472" s="116" t="s">
        <v>3712</v>
      </c>
      <c r="BA1472" s="116" t="str">
        <f t="shared" si="447"/>
        <v>RNN</v>
      </c>
    </row>
    <row r="1473" spans="48:53" hidden="1" x14ac:dyDescent="0.3">
      <c r="AV1473" s="115" t="str">
        <f t="shared" si="446"/>
        <v>RNNSEASCALE</v>
      </c>
      <c r="AW1473" s="116" t="s">
        <v>3758</v>
      </c>
      <c r="AX1473" s="116" t="s">
        <v>3759</v>
      </c>
      <c r="AY1473" s="116" t="s">
        <v>3758</v>
      </c>
      <c r="AZ1473" s="116" t="s">
        <v>3759</v>
      </c>
      <c r="BA1473" s="116" t="str">
        <f t="shared" si="447"/>
        <v>RNN</v>
      </c>
    </row>
    <row r="1474" spans="48:53" ht="12.75" hidden="1" customHeight="1" x14ac:dyDescent="0.3">
      <c r="AV1474" s="115" t="str">
        <f t="shared" si="446"/>
        <v>RNNTENTERFIELD</v>
      </c>
      <c r="AW1474" s="116" t="s">
        <v>3682</v>
      </c>
      <c r="AX1474" s="116" t="s">
        <v>3683</v>
      </c>
      <c r="AY1474" s="116" t="s">
        <v>3682</v>
      </c>
      <c r="AZ1474" s="116" t="s">
        <v>3683</v>
      </c>
      <c r="BA1474" s="116" t="str">
        <f t="shared" si="447"/>
        <v>RNN</v>
      </c>
    </row>
    <row r="1475" spans="48:53" ht="12.75" hidden="1" customHeight="1" x14ac:dyDescent="0.3">
      <c r="AV1475" s="115" t="str">
        <f t="shared" si="446"/>
        <v>RNNTHE LAKELANDS UNIT</v>
      </c>
      <c r="AW1475" s="116" t="s">
        <v>3737</v>
      </c>
      <c r="AX1475" s="116" t="s">
        <v>3738</v>
      </c>
      <c r="AY1475" s="116" t="s">
        <v>3737</v>
      </c>
      <c r="AZ1475" s="116" t="s">
        <v>3738</v>
      </c>
      <c r="BA1475" s="116" t="str">
        <f t="shared" si="447"/>
        <v>RNN</v>
      </c>
    </row>
    <row r="1476" spans="48:53" ht="12.75" hidden="1" customHeight="1" x14ac:dyDescent="0.3">
      <c r="AV1476" s="115" t="str">
        <f t="shared" si="446"/>
        <v>RNNTHIRLMERE SUITE</v>
      </c>
      <c r="AW1476" s="116" t="s">
        <v>3756</v>
      </c>
      <c r="AX1476" s="116" t="s">
        <v>3757</v>
      </c>
      <c r="AY1476" s="116" t="s">
        <v>3756</v>
      </c>
      <c r="AZ1476" s="116" t="s">
        <v>3757</v>
      </c>
      <c r="BA1476" s="116" t="str">
        <f t="shared" si="447"/>
        <v>RNN</v>
      </c>
    </row>
    <row r="1477" spans="48:53" ht="15" hidden="1" customHeight="1" x14ac:dyDescent="0.3">
      <c r="AV1477" s="115" t="str">
        <f t="shared" si="446"/>
        <v>RNNWEST CUMBERLAND HOSPITAL</v>
      </c>
      <c r="AW1477" s="116" t="s">
        <v>3703</v>
      </c>
      <c r="AX1477" s="116" t="s">
        <v>3704</v>
      </c>
      <c r="AY1477" s="116" t="s">
        <v>3703</v>
      </c>
      <c r="AZ1477" s="116" t="s">
        <v>3704</v>
      </c>
      <c r="BA1477" s="116" t="str">
        <f t="shared" si="447"/>
        <v>RNN</v>
      </c>
    </row>
    <row r="1478" spans="48:53" hidden="1" x14ac:dyDescent="0.3">
      <c r="AV1478" s="115" t="str">
        <f t="shared" si="446"/>
        <v>RNNWESTMORLAND GENERAL HOSPITAL</v>
      </c>
      <c r="AW1478" s="116" t="s">
        <v>3762</v>
      </c>
      <c r="AX1478" s="116" t="s">
        <v>3763</v>
      </c>
      <c r="AY1478" s="116" t="s">
        <v>3762</v>
      </c>
      <c r="AZ1478" s="116" t="s">
        <v>3763</v>
      </c>
      <c r="BA1478" s="116" t="str">
        <f t="shared" si="447"/>
        <v>RNN</v>
      </c>
    </row>
    <row r="1479" spans="48:53" ht="12.75" hidden="1" customHeight="1" x14ac:dyDescent="0.3">
      <c r="AV1479" s="115" t="str">
        <f t="shared" si="446"/>
        <v>RNNWIGTON HOSPITAL</v>
      </c>
      <c r="AW1479" s="116" t="s">
        <v>3701</v>
      </c>
      <c r="AX1479" s="116" t="s">
        <v>3702</v>
      </c>
      <c r="AY1479" s="116" t="s">
        <v>3701</v>
      </c>
      <c r="AZ1479" s="116" t="s">
        <v>3702</v>
      </c>
      <c r="BA1479" s="116" t="str">
        <f t="shared" si="447"/>
        <v>RNN</v>
      </c>
    </row>
    <row r="1480" spans="48:53" ht="12.75" hidden="1" customHeight="1" x14ac:dyDescent="0.3">
      <c r="AV1480" s="115" t="str">
        <f t="shared" si="446"/>
        <v>RNNWIGTON HOSPITAL</v>
      </c>
      <c r="AW1480" s="116" t="s">
        <v>3764</v>
      </c>
      <c r="AX1480" s="116" t="s">
        <v>3702</v>
      </c>
      <c r="AY1480" s="116" t="s">
        <v>3764</v>
      </c>
      <c r="AZ1480" s="116" t="s">
        <v>3702</v>
      </c>
      <c r="BA1480" s="116" t="str">
        <f t="shared" si="447"/>
        <v>RNN</v>
      </c>
    </row>
    <row r="1481" spans="48:53" ht="12.75" hidden="1" customHeight="1" x14ac:dyDescent="0.3">
      <c r="AV1481" s="115" t="str">
        <f t="shared" si="446"/>
        <v>RNNWORKINGTON COMMUNITY HOSPITAL</v>
      </c>
      <c r="AW1481" s="116" t="s">
        <v>3660</v>
      </c>
      <c r="AX1481" s="116" t="s">
        <v>3661</v>
      </c>
      <c r="AY1481" s="116" t="s">
        <v>3660</v>
      </c>
      <c r="AZ1481" s="116" t="s">
        <v>3661</v>
      </c>
      <c r="BA1481" s="116" t="str">
        <f t="shared" si="447"/>
        <v>RNN</v>
      </c>
    </row>
    <row r="1482" spans="48:53" ht="12.75" hidden="1" customHeight="1" x14ac:dyDescent="0.3">
      <c r="AV1482" s="115" t="str">
        <f t="shared" si="446"/>
        <v>RNQKETTERING GENERAL HOSPITAL - RNQ51</v>
      </c>
      <c r="AW1482" s="116" t="s">
        <v>760</v>
      </c>
      <c r="AX1482" s="116" t="s">
        <v>10504</v>
      </c>
      <c r="AY1482" s="116" t="s">
        <v>760</v>
      </c>
      <c r="AZ1482" s="116" t="s">
        <v>2001</v>
      </c>
      <c r="BA1482" s="116" t="str">
        <f t="shared" si="447"/>
        <v>RNQ</v>
      </c>
    </row>
    <row r="1483" spans="48:53" ht="12.75" hidden="1" customHeight="1" x14ac:dyDescent="0.3">
      <c r="AV1483" s="115" t="str">
        <f t="shared" si="446"/>
        <v>RNQNUFFIELD DIAGNOSTIC CENTRE - RNQ97</v>
      </c>
      <c r="AW1483" s="116" t="s">
        <v>761</v>
      </c>
      <c r="AX1483" s="116" t="s">
        <v>10505</v>
      </c>
      <c r="AY1483" s="116" t="s">
        <v>761</v>
      </c>
      <c r="AZ1483" s="116" t="s">
        <v>9310</v>
      </c>
      <c r="BA1483" s="116" t="str">
        <f t="shared" si="447"/>
        <v>RNQ</v>
      </c>
    </row>
    <row r="1484" spans="48:53" hidden="1" x14ac:dyDescent="0.3">
      <c r="AV1484" s="115" t="str">
        <f t="shared" si="446"/>
        <v>RNSDANETRE HOSPITAL (OUT-PATIENTS) - RNS04</v>
      </c>
      <c r="AW1484" s="116" t="s">
        <v>762</v>
      </c>
      <c r="AX1484" s="116" t="s">
        <v>10506</v>
      </c>
      <c r="AY1484" s="116" t="s">
        <v>762</v>
      </c>
      <c r="AZ1484" s="116" t="s">
        <v>9311</v>
      </c>
      <c r="BA1484" s="116" t="str">
        <f t="shared" si="447"/>
        <v>RNS</v>
      </c>
    </row>
    <row r="1485" spans="48:53" ht="12.75" hidden="1" customHeight="1" x14ac:dyDescent="0.3">
      <c r="AV1485" s="115" t="str">
        <f t="shared" si="446"/>
        <v>RNSDAVENTRY HEALTH CENTRE (ACUTE) - RNS94</v>
      </c>
      <c r="AW1485" s="116" t="s">
        <v>763</v>
      </c>
      <c r="AX1485" s="116" t="s">
        <v>10507</v>
      </c>
      <c r="AY1485" s="116" t="s">
        <v>763</v>
      </c>
      <c r="AZ1485" s="116" t="s">
        <v>9312</v>
      </c>
      <c r="BA1485" s="116" t="str">
        <f t="shared" si="447"/>
        <v>RNS</v>
      </c>
    </row>
    <row r="1486" spans="48:53" ht="12.75" hidden="1" customHeight="1" x14ac:dyDescent="0.3">
      <c r="AV1486" s="115" t="str">
        <f t="shared" si="446"/>
        <v>RNSNORTHAMPTON GENERAL HOSPITAL (ACUTE) - RNS01</v>
      </c>
      <c r="AW1486" s="116" t="s">
        <v>764</v>
      </c>
      <c r="AX1486" s="116" t="s">
        <v>10508</v>
      </c>
      <c r="AY1486" s="116" t="s">
        <v>764</v>
      </c>
      <c r="AZ1486" s="116" t="s">
        <v>9313</v>
      </c>
      <c r="BA1486" s="116" t="str">
        <f t="shared" si="447"/>
        <v>RNS</v>
      </c>
    </row>
    <row r="1487" spans="48:53" ht="12.75" hidden="1" customHeight="1" x14ac:dyDescent="0.3">
      <c r="AV1487" s="115" t="str">
        <f t="shared" si="446"/>
        <v>RNSST EDMUND'S HOSPITAL - RNS02</v>
      </c>
      <c r="AW1487" s="116" t="s">
        <v>765</v>
      </c>
      <c r="AX1487" s="116" t="s">
        <v>10509</v>
      </c>
      <c r="AY1487" s="116" t="s">
        <v>765</v>
      </c>
      <c r="AZ1487" s="116" t="s">
        <v>9314</v>
      </c>
      <c r="BA1487" s="116" t="str">
        <f t="shared" si="447"/>
        <v>RNS</v>
      </c>
    </row>
    <row r="1488" spans="48:53" hidden="1" x14ac:dyDescent="0.3">
      <c r="AV1488" s="115" t="str">
        <f t="shared" si="446"/>
        <v>RNUABINGDON COMMUNITY HOSPITAL</v>
      </c>
      <c r="AW1488" s="116" t="s">
        <v>3811</v>
      </c>
      <c r="AX1488" s="116" t="s">
        <v>3812</v>
      </c>
      <c r="AY1488" s="116" t="s">
        <v>3811</v>
      </c>
      <c r="AZ1488" s="116" t="s">
        <v>3812</v>
      </c>
      <c r="BA1488" s="116" t="str">
        <f t="shared" si="447"/>
        <v>RNU</v>
      </c>
    </row>
    <row r="1489" spans="48:53" ht="12.75" hidden="1" customHeight="1" x14ac:dyDescent="0.3">
      <c r="AV1489" s="115" t="str">
        <f t="shared" si="446"/>
        <v>RNUBICESTER COMMUNITY HOSPITAL</v>
      </c>
      <c r="AW1489" s="116" t="s">
        <v>3791</v>
      </c>
      <c r="AX1489" s="116" t="s">
        <v>3792</v>
      </c>
      <c r="AY1489" s="116" t="s">
        <v>3791</v>
      </c>
      <c r="AZ1489" s="116" t="s">
        <v>3792</v>
      </c>
      <c r="BA1489" s="116" t="str">
        <f t="shared" si="447"/>
        <v>RNU</v>
      </c>
    </row>
    <row r="1490" spans="48:53" ht="12.75" hidden="1" customHeight="1" x14ac:dyDescent="0.3">
      <c r="AV1490" s="115" t="str">
        <f t="shared" si="446"/>
        <v>RNUCHIPPING NORTON COMMUNITY HOSPITAL</v>
      </c>
      <c r="AW1490" s="116" t="s">
        <v>3793</v>
      </c>
      <c r="AX1490" s="116" t="s">
        <v>3794</v>
      </c>
      <c r="AY1490" s="116" t="s">
        <v>3793</v>
      </c>
      <c r="AZ1490" s="116" t="s">
        <v>3794</v>
      </c>
      <c r="BA1490" s="116" t="str">
        <f t="shared" si="447"/>
        <v>RNU</v>
      </c>
    </row>
    <row r="1491" spans="48:53" ht="12.75" hidden="1" customHeight="1" x14ac:dyDescent="0.3">
      <c r="AV1491" s="115" t="str">
        <f t="shared" si="446"/>
        <v>RNUCLEMENTS MEWS</v>
      </c>
      <c r="AW1491" s="116" t="s">
        <v>3765</v>
      </c>
      <c r="AX1491" s="116" t="s">
        <v>3766</v>
      </c>
      <c r="AY1491" s="116" t="s">
        <v>3765</v>
      </c>
      <c r="AZ1491" s="116" t="s">
        <v>3766</v>
      </c>
      <c r="BA1491" s="116" t="str">
        <f t="shared" si="447"/>
        <v>RNU</v>
      </c>
    </row>
    <row r="1492" spans="48:53" hidden="1" x14ac:dyDescent="0.3">
      <c r="AV1492" s="115" t="str">
        <f t="shared" si="446"/>
        <v>RNUCPSU</v>
      </c>
      <c r="AW1492" s="116" t="s">
        <v>3783</v>
      </c>
      <c r="AX1492" s="116" t="s">
        <v>3784</v>
      </c>
      <c r="AY1492" s="116" t="s">
        <v>3783</v>
      </c>
      <c r="AZ1492" s="116" t="s">
        <v>3784</v>
      </c>
      <c r="BA1492" s="116" t="str">
        <f t="shared" si="447"/>
        <v>RNU</v>
      </c>
    </row>
    <row r="1493" spans="48:53" hidden="1" x14ac:dyDescent="0.3">
      <c r="AV1493" s="115" t="str">
        <f t="shared" si="446"/>
        <v>RNUDIDCOT COMMUNITY HOSPITAL</v>
      </c>
      <c r="AW1493" s="116" t="s">
        <v>3795</v>
      </c>
      <c r="AX1493" s="116" t="s">
        <v>3796</v>
      </c>
      <c r="AY1493" s="116" t="s">
        <v>3795</v>
      </c>
      <c r="AZ1493" s="116" t="s">
        <v>3796</v>
      </c>
      <c r="BA1493" s="116" t="str">
        <f t="shared" si="447"/>
        <v>RNU</v>
      </c>
    </row>
    <row r="1494" spans="48:53" hidden="1" x14ac:dyDescent="0.3">
      <c r="AV1494" s="115" t="str">
        <f t="shared" si="446"/>
        <v>RNUEMERGENCY MEDICAL TREATMENT UNIT</v>
      </c>
      <c r="AW1494" s="116" t="s">
        <v>3829</v>
      </c>
      <c r="AX1494" s="116" t="s">
        <v>3830</v>
      </c>
      <c r="AY1494" s="116" t="s">
        <v>3829</v>
      </c>
      <c r="AZ1494" s="116" t="s">
        <v>3830</v>
      </c>
      <c r="BA1494" s="116" t="str">
        <f t="shared" si="447"/>
        <v>RNU</v>
      </c>
    </row>
    <row r="1495" spans="48:53" hidden="1" x14ac:dyDescent="0.3">
      <c r="AV1495" s="115" t="str">
        <f t="shared" si="446"/>
        <v>RNUFARINGDON DAY HOSPITAL</v>
      </c>
      <c r="AW1495" s="116" t="s">
        <v>3797</v>
      </c>
      <c r="AX1495" s="116" t="s">
        <v>3798</v>
      </c>
      <c r="AY1495" s="116" t="s">
        <v>3797</v>
      </c>
      <c r="AZ1495" s="116" t="s">
        <v>3798</v>
      </c>
      <c r="BA1495" s="116" t="str">
        <f t="shared" si="447"/>
        <v>RNU</v>
      </c>
    </row>
    <row r="1496" spans="48:53" hidden="1" x14ac:dyDescent="0.3">
      <c r="AV1496" s="115" t="str">
        <f t="shared" si="446"/>
        <v>RNUHALEACRE UNIT</v>
      </c>
      <c r="AW1496" s="116" t="s">
        <v>3781</v>
      </c>
      <c r="AX1496" s="116" t="s">
        <v>3782</v>
      </c>
      <c r="AY1496" s="116" t="s">
        <v>3781</v>
      </c>
      <c r="AZ1496" s="116" t="s">
        <v>3782</v>
      </c>
      <c r="BA1496" s="116" t="str">
        <f t="shared" si="447"/>
        <v>RNU</v>
      </c>
    </row>
    <row r="1497" spans="48:53" ht="15" hidden="1" customHeight="1" x14ac:dyDescent="0.3">
      <c r="AV1497" s="115" t="str">
        <f t="shared" si="446"/>
        <v>RNUHEALTHY MINDS</v>
      </c>
      <c r="AW1497" s="116" t="s">
        <v>3817</v>
      </c>
      <c r="AX1497" s="116" t="s">
        <v>3818</v>
      </c>
      <c r="AY1497" s="116" t="s">
        <v>3817</v>
      </c>
      <c r="AZ1497" s="116" t="s">
        <v>3818</v>
      </c>
      <c r="BA1497" s="116" t="str">
        <f t="shared" si="447"/>
        <v>RNU</v>
      </c>
    </row>
    <row r="1498" spans="48:53" hidden="1" x14ac:dyDescent="0.3">
      <c r="AV1498" s="115" t="str">
        <f t="shared" si="446"/>
        <v>RNUHIGHFIELD ADOLESCENT UNIT</v>
      </c>
      <c r="AW1498" s="116" t="s">
        <v>3771</v>
      </c>
      <c r="AX1498" s="116" t="s">
        <v>3772</v>
      </c>
      <c r="AY1498" s="116" t="s">
        <v>3771</v>
      </c>
      <c r="AZ1498" s="116" t="s">
        <v>3772</v>
      </c>
      <c r="BA1498" s="116" t="str">
        <f t="shared" si="447"/>
        <v>RNU</v>
      </c>
    </row>
    <row r="1499" spans="48:53" hidden="1" x14ac:dyDescent="0.3">
      <c r="AV1499" s="115" t="str">
        <f t="shared" si="446"/>
        <v>RNUHORTON GENERAL HOSPITAL</v>
      </c>
      <c r="AW1499" s="116" t="s">
        <v>3819</v>
      </c>
      <c r="AX1499" s="116" t="s">
        <v>3820</v>
      </c>
      <c r="AY1499" s="116" t="s">
        <v>3819</v>
      </c>
      <c r="AZ1499" s="116" t="s">
        <v>3820</v>
      </c>
      <c r="BA1499" s="116" t="str">
        <f t="shared" si="447"/>
        <v>RNU</v>
      </c>
    </row>
    <row r="1500" spans="48:53" hidden="1" x14ac:dyDescent="0.3">
      <c r="AV1500" s="115" t="str">
        <f t="shared" si="446"/>
        <v>RNUJOHN HAMPDEN UNIT</v>
      </c>
      <c r="AW1500" s="116" t="s">
        <v>3779</v>
      </c>
      <c r="AX1500" s="116" t="s">
        <v>3780</v>
      </c>
      <c r="AY1500" s="116" t="s">
        <v>3779</v>
      </c>
      <c r="AZ1500" s="116" t="s">
        <v>3780</v>
      </c>
      <c r="BA1500" s="116" t="str">
        <f t="shared" si="447"/>
        <v>RNU</v>
      </c>
    </row>
    <row r="1501" spans="48:53" ht="12.75" hidden="1" customHeight="1" x14ac:dyDescent="0.3">
      <c r="AV1501" s="115" t="str">
        <f t="shared" si="446"/>
        <v>RNULITTLEMORE MENTAL HEALTH CENTRE</v>
      </c>
      <c r="AW1501" s="116" t="s">
        <v>8858</v>
      </c>
      <c r="AX1501" s="116" t="s">
        <v>8859</v>
      </c>
      <c r="AY1501" s="116" t="s">
        <v>8858</v>
      </c>
      <c r="AZ1501" s="116" t="s">
        <v>8859</v>
      </c>
      <c r="BA1501" s="116" t="str">
        <f t="shared" si="447"/>
        <v>RNU</v>
      </c>
    </row>
    <row r="1502" spans="48:53" hidden="1" x14ac:dyDescent="0.3">
      <c r="AV1502" s="115" t="str">
        <f t="shared" si="446"/>
        <v>RNUMARLBOROUGH COMMUNITY CAMHS</v>
      </c>
      <c r="AW1502" s="116" t="s">
        <v>8994</v>
      </c>
      <c r="AX1502" s="116" t="s">
        <v>8995</v>
      </c>
      <c r="AY1502" s="116" t="s">
        <v>8994</v>
      </c>
      <c r="AZ1502" s="116" t="s">
        <v>8995</v>
      </c>
      <c r="BA1502" s="116" t="str">
        <f t="shared" si="447"/>
        <v>RNU</v>
      </c>
    </row>
    <row r="1503" spans="48:53" hidden="1" x14ac:dyDescent="0.3">
      <c r="AV1503" s="115" t="str">
        <f t="shared" si="446"/>
        <v>RNUMARLBOROUGH HOUSE</v>
      </c>
      <c r="AW1503" s="116" t="s">
        <v>8860</v>
      </c>
      <c r="AX1503" s="116" t="s">
        <v>8861</v>
      </c>
      <c r="AY1503" s="116" t="s">
        <v>8860</v>
      </c>
      <c r="AZ1503" s="116" t="s">
        <v>8861</v>
      </c>
      <c r="BA1503" s="116" t="str">
        <f t="shared" si="447"/>
        <v>RNU</v>
      </c>
    </row>
    <row r="1504" spans="48:53" hidden="1" x14ac:dyDescent="0.3">
      <c r="AV1504" s="115" t="str">
        <f t="shared" si="446"/>
        <v>RNUMENTAL HEALTH</v>
      </c>
      <c r="AW1504" s="116" t="s">
        <v>3827</v>
      </c>
      <c r="AX1504" s="116" t="s">
        <v>3828</v>
      </c>
      <c r="AY1504" s="116" t="s">
        <v>3827</v>
      </c>
      <c r="AZ1504" s="116" t="s">
        <v>3828</v>
      </c>
      <c r="BA1504" s="116" t="str">
        <f t="shared" si="447"/>
        <v>RNU</v>
      </c>
    </row>
    <row r="1505" spans="48:53" hidden="1" x14ac:dyDescent="0.3">
      <c r="AV1505" s="115" t="str">
        <f t="shared" si="446"/>
        <v>RNUMOORVIEW</v>
      </c>
      <c r="AW1505" s="116" t="s">
        <v>3777</v>
      </c>
      <c r="AX1505" s="116" t="s">
        <v>3778</v>
      </c>
      <c r="AY1505" s="116" t="s">
        <v>3777</v>
      </c>
      <c r="AZ1505" s="116" t="s">
        <v>3778</v>
      </c>
      <c r="BA1505" s="116" t="str">
        <f t="shared" si="447"/>
        <v>RNU</v>
      </c>
    </row>
    <row r="1506" spans="48:53" hidden="1" x14ac:dyDescent="0.3">
      <c r="AV1506" s="115" t="str">
        <f t="shared" si="446"/>
        <v>RNUNHS OXFORDSHIRE</v>
      </c>
      <c r="AW1506" s="116" t="s">
        <v>3803</v>
      </c>
      <c r="AX1506" s="116" t="s">
        <v>3804</v>
      </c>
      <c r="AY1506" s="116" t="s">
        <v>3803</v>
      </c>
      <c r="AZ1506" s="116" t="s">
        <v>3804</v>
      </c>
      <c r="BA1506" s="116" t="str">
        <f t="shared" si="447"/>
        <v>RNU</v>
      </c>
    </row>
    <row r="1507" spans="48:53" hidden="1" x14ac:dyDescent="0.3">
      <c r="AV1507" s="115" t="str">
        <f t="shared" si="446"/>
        <v>RNUOCHPS</v>
      </c>
      <c r="AW1507" s="116" t="s">
        <v>3821</v>
      </c>
      <c r="AX1507" s="116" t="s">
        <v>3822</v>
      </c>
      <c r="AY1507" s="116" t="s">
        <v>3821</v>
      </c>
      <c r="AZ1507" s="116" t="s">
        <v>3822</v>
      </c>
      <c r="BA1507" s="116" t="str">
        <f t="shared" si="447"/>
        <v>RNU</v>
      </c>
    </row>
    <row r="1508" spans="48:53" hidden="1" x14ac:dyDescent="0.3">
      <c r="AV1508" s="115" t="str">
        <f t="shared" si="446"/>
        <v>RNUOXFORD CITY COMMUNITY HOSPITAL</v>
      </c>
      <c r="AW1508" s="116" t="s">
        <v>3799</v>
      </c>
      <c r="AX1508" s="116" t="s">
        <v>3800</v>
      </c>
      <c r="AY1508" s="116" t="s">
        <v>3799</v>
      </c>
      <c r="AZ1508" s="116" t="s">
        <v>3800</v>
      </c>
      <c r="BA1508" s="116" t="str">
        <f t="shared" si="447"/>
        <v>RNU</v>
      </c>
    </row>
    <row r="1509" spans="48:53" hidden="1" x14ac:dyDescent="0.3">
      <c r="AV1509" s="115" t="str">
        <f t="shared" si="446"/>
        <v>RNUOXFORDSHIRE C&amp;B MSK HUB</v>
      </c>
      <c r="AW1509" s="116" t="s">
        <v>3801</v>
      </c>
      <c r="AX1509" s="116" t="s">
        <v>3802</v>
      </c>
      <c r="AY1509" s="116" t="s">
        <v>3801</v>
      </c>
      <c r="AZ1509" s="116" t="s">
        <v>3802</v>
      </c>
      <c r="BA1509" s="116" t="str">
        <f t="shared" si="447"/>
        <v>RNU</v>
      </c>
    </row>
    <row r="1510" spans="48:53" hidden="1" x14ac:dyDescent="0.3">
      <c r="AV1510" s="115" t="str">
        <f t="shared" si="446"/>
        <v>RNURIVERSDALE</v>
      </c>
      <c r="AW1510" s="116" t="s">
        <v>3767</v>
      </c>
      <c r="AX1510" s="116" t="s">
        <v>3768</v>
      </c>
      <c r="AY1510" s="116" t="s">
        <v>3767</v>
      </c>
      <c r="AZ1510" s="116" t="s">
        <v>3768</v>
      </c>
      <c r="BA1510" s="116" t="str">
        <f t="shared" si="447"/>
        <v>RNU</v>
      </c>
    </row>
    <row r="1511" spans="48:53" hidden="1" x14ac:dyDescent="0.3">
      <c r="AV1511" s="115" t="str">
        <f t="shared" si="446"/>
        <v>RNUSALISBURY DISTRICT HOSPITAL</v>
      </c>
      <c r="AW1511" s="116" t="s">
        <v>3789</v>
      </c>
      <c r="AX1511" s="116" t="s">
        <v>3790</v>
      </c>
      <c r="AY1511" s="116" t="s">
        <v>3789</v>
      </c>
      <c r="AZ1511" s="116" t="s">
        <v>3790</v>
      </c>
      <c r="BA1511" s="116" t="str">
        <f t="shared" si="447"/>
        <v>RNU</v>
      </c>
    </row>
    <row r="1512" spans="48:53" hidden="1" x14ac:dyDescent="0.3">
      <c r="AV1512" s="115" t="str">
        <f t="shared" si="446"/>
        <v>RNUSAVERNAKE HOSPITAL</v>
      </c>
      <c r="AW1512" s="116" t="s">
        <v>3787</v>
      </c>
      <c r="AX1512" s="116" t="s">
        <v>3788</v>
      </c>
      <c r="AY1512" s="116" t="s">
        <v>3787</v>
      </c>
      <c r="AZ1512" s="116" t="s">
        <v>3788</v>
      </c>
      <c r="BA1512" s="116" t="str">
        <f t="shared" si="447"/>
        <v>RNU</v>
      </c>
    </row>
    <row r="1513" spans="48:53" hidden="1" x14ac:dyDescent="0.3">
      <c r="AV1513" s="115" t="str">
        <f t="shared" si="446"/>
        <v>RNUSHRUBLANDS</v>
      </c>
      <c r="AW1513" s="116" t="s">
        <v>3769</v>
      </c>
      <c r="AX1513" s="116" t="s">
        <v>3770</v>
      </c>
      <c r="AY1513" s="116" t="s">
        <v>3769</v>
      </c>
      <c r="AZ1513" s="116" t="s">
        <v>3770</v>
      </c>
      <c r="BA1513" s="116" t="str">
        <f t="shared" si="447"/>
        <v>RNU</v>
      </c>
    </row>
    <row r="1514" spans="48:53" hidden="1" x14ac:dyDescent="0.3">
      <c r="AV1514" s="115" t="str">
        <f t="shared" si="446"/>
        <v>RNUSTATION POINT</v>
      </c>
      <c r="AW1514" s="116" t="s">
        <v>3823</v>
      </c>
      <c r="AX1514" s="116" t="s">
        <v>3824</v>
      </c>
      <c r="AY1514" s="116" t="s">
        <v>3823</v>
      </c>
      <c r="AZ1514" s="116" t="s">
        <v>3824</v>
      </c>
      <c r="BA1514" s="116" t="str">
        <f t="shared" si="447"/>
        <v>RNU</v>
      </c>
    </row>
    <row r="1515" spans="48:53" hidden="1" x14ac:dyDescent="0.3">
      <c r="AV1515" s="115" t="str">
        <f t="shared" si="446"/>
        <v>RNUSWINDON COMMUNITY &amp; INPATIENT CHILD &amp; ADOLESCENT MENTAL HEALTH</v>
      </c>
      <c r="AW1515" s="116" t="s">
        <v>3785</v>
      </c>
      <c r="AX1515" s="116" t="s">
        <v>3786</v>
      </c>
      <c r="AY1515" s="116" t="s">
        <v>3785</v>
      </c>
      <c r="AZ1515" s="116" t="s">
        <v>3786</v>
      </c>
      <c r="BA1515" s="116" t="str">
        <f t="shared" si="447"/>
        <v>RNU</v>
      </c>
    </row>
    <row r="1516" spans="48:53" hidden="1" x14ac:dyDescent="0.3">
      <c r="AV1516" s="115" t="str">
        <f t="shared" si="446"/>
        <v>RNUTALKINGSPACE</v>
      </c>
      <c r="AW1516" s="116" t="s">
        <v>3815</v>
      </c>
      <c r="AX1516" s="116" t="s">
        <v>3816</v>
      </c>
      <c r="AY1516" s="116" t="s">
        <v>3815</v>
      </c>
      <c r="AZ1516" s="116" t="s">
        <v>3816</v>
      </c>
      <c r="BA1516" s="116" t="str">
        <f t="shared" si="447"/>
        <v>RNU</v>
      </c>
    </row>
    <row r="1517" spans="48:53" hidden="1" x14ac:dyDescent="0.3">
      <c r="AV1517" s="115" t="str">
        <f t="shared" si="446"/>
        <v>RNUTHE FULBROOK CENTRE</v>
      </c>
      <c r="AW1517" s="116" t="s">
        <v>8856</v>
      </c>
      <c r="AX1517" s="116" t="s">
        <v>8857</v>
      </c>
      <c r="AY1517" s="116" t="s">
        <v>8856</v>
      </c>
      <c r="AZ1517" s="116" t="s">
        <v>8857</v>
      </c>
      <c r="BA1517" s="116" t="str">
        <f t="shared" si="447"/>
        <v>RNU</v>
      </c>
    </row>
    <row r="1518" spans="48:53" hidden="1" x14ac:dyDescent="0.3">
      <c r="AV1518" s="115" t="str">
        <f t="shared" si="446"/>
        <v>RNUTOWNLANDS COMMUNITY HOSPITAL</v>
      </c>
      <c r="AW1518" s="116" t="s">
        <v>3813</v>
      </c>
      <c r="AX1518" s="116" t="s">
        <v>3814</v>
      </c>
      <c r="AY1518" s="116" t="s">
        <v>3813</v>
      </c>
      <c r="AZ1518" s="116" t="s">
        <v>3814</v>
      </c>
      <c r="BA1518" s="116" t="str">
        <f t="shared" si="447"/>
        <v>RNU</v>
      </c>
    </row>
    <row r="1519" spans="48:53" hidden="1" x14ac:dyDescent="0.3">
      <c r="AV1519" s="115" t="str">
        <f t="shared" si="446"/>
        <v>RNUWALLINGFORD COMMUNITY HOSPITAL</v>
      </c>
      <c r="AW1519" s="116" t="s">
        <v>3805</v>
      </c>
      <c r="AX1519" s="116" t="s">
        <v>3806</v>
      </c>
      <c r="AY1519" s="116" t="s">
        <v>3805</v>
      </c>
      <c r="AZ1519" s="116" t="s">
        <v>3806</v>
      </c>
      <c r="BA1519" s="116" t="str">
        <f t="shared" si="447"/>
        <v>RNU</v>
      </c>
    </row>
    <row r="1520" spans="48:53" hidden="1" x14ac:dyDescent="0.3">
      <c r="AV1520" s="115" t="str">
        <f t="shared" si="446"/>
        <v>RNUWANTAGE COMMUNITY HOSPITAL</v>
      </c>
      <c r="AW1520" s="116" t="s">
        <v>3807</v>
      </c>
      <c r="AX1520" s="116" t="s">
        <v>3808</v>
      </c>
      <c r="AY1520" s="116" t="s">
        <v>3807</v>
      </c>
      <c r="AZ1520" s="116" t="s">
        <v>3808</v>
      </c>
      <c r="BA1520" s="116" t="str">
        <f t="shared" si="447"/>
        <v>RNU</v>
      </c>
    </row>
    <row r="1521" spans="48:53" hidden="1" x14ac:dyDescent="0.3">
      <c r="AV1521" s="115" t="str">
        <f t="shared" si="446"/>
        <v>RNUWARNEFORD HOSPITAL</v>
      </c>
      <c r="AW1521" s="116" t="s">
        <v>3773</v>
      </c>
      <c r="AX1521" s="116" t="s">
        <v>3774</v>
      </c>
      <c r="AY1521" s="116" t="s">
        <v>3773</v>
      </c>
      <c r="AZ1521" s="116" t="s">
        <v>3774</v>
      </c>
      <c r="BA1521" s="116" t="str">
        <f t="shared" si="447"/>
        <v>RNU</v>
      </c>
    </row>
    <row r="1522" spans="48:53" hidden="1" x14ac:dyDescent="0.3">
      <c r="AV1522" s="115" t="str">
        <f t="shared" si="446"/>
        <v>RNUWITNEY COMMUNITY HOSPITAL</v>
      </c>
      <c r="AW1522" s="116" t="s">
        <v>3809</v>
      </c>
      <c r="AX1522" s="116" t="s">
        <v>3810</v>
      </c>
      <c r="AY1522" s="116" t="s">
        <v>3809</v>
      </c>
      <c r="AZ1522" s="116" t="s">
        <v>3810</v>
      </c>
      <c r="BA1522" s="116" t="str">
        <f t="shared" si="447"/>
        <v>RNU</v>
      </c>
    </row>
    <row r="1523" spans="48:53" hidden="1" x14ac:dyDescent="0.3">
      <c r="AV1523" s="115" t="str">
        <f t="shared" si="446"/>
        <v>RNUWITNEY EMU</v>
      </c>
      <c r="AW1523" s="116" t="s">
        <v>3825</v>
      </c>
      <c r="AX1523" s="116" t="s">
        <v>3826</v>
      </c>
      <c r="AY1523" s="116" t="s">
        <v>3825</v>
      </c>
      <c r="AZ1523" s="116" t="s">
        <v>3826</v>
      </c>
      <c r="BA1523" s="116" t="str">
        <f t="shared" si="447"/>
        <v>RNU</v>
      </c>
    </row>
    <row r="1524" spans="48:53" hidden="1" x14ac:dyDescent="0.3">
      <c r="AV1524" s="115" t="str">
        <f t="shared" si="446"/>
        <v>RNUWYKEHAM PARK DAY HOSPITAL</v>
      </c>
      <c r="AW1524" s="116" t="s">
        <v>3775</v>
      </c>
      <c r="AX1524" s="116" t="s">
        <v>3776</v>
      </c>
      <c r="AY1524" s="116" t="s">
        <v>3775</v>
      </c>
      <c r="AZ1524" s="116" t="s">
        <v>3776</v>
      </c>
      <c r="BA1524" s="116" t="str">
        <f t="shared" si="447"/>
        <v>RNU</v>
      </c>
    </row>
    <row r="1525" spans="48:53" hidden="1" x14ac:dyDescent="0.3">
      <c r="AV1525" s="115" t="str">
        <f t="shared" si="446"/>
        <v>RNZANDOVER WAR MEMORIAL HOSPITAL - RNZ59</v>
      </c>
      <c r="AW1525" s="116" t="s">
        <v>766</v>
      </c>
      <c r="AX1525" s="116" t="s">
        <v>10510</v>
      </c>
      <c r="AY1525" s="116" t="s">
        <v>766</v>
      </c>
      <c r="AZ1525" s="116" t="s">
        <v>4958</v>
      </c>
      <c r="BA1525" s="116" t="str">
        <f t="shared" si="447"/>
        <v>RNZ</v>
      </c>
    </row>
    <row r="1526" spans="48:53" hidden="1" x14ac:dyDescent="0.3">
      <c r="AV1526" s="115" t="str">
        <f t="shared" ref="AV1526:AV1589" si="448">CONCATENATE(LEFT(AW1526, 3),AX1526)</f>
        <v>RNZDORSET COUNTY HOSPITAL - RNZ67</v>
      </c>
      <c r="AW1526" s="116" t="s">
        <v>767</v>
      </c>
      <c r="AX1526" s="116" t="s">
        <v>10511</v>
      </c>
      <c r="AY1526" s="116" t="s">
        <v>767</v>
      </c>
      <c r="AZ1526" s="116" t="s">
        <v>2962</v>
      </c>
      <c r="BA1526" s="116" t="str">
        <f t="shared" ref="BA1526:BA1589" si="449">LEFT(AY1526,3)</f>
        <v>RNZ</v>
      </c>
    </row>
    <row r="1527" spans="48:53" hidden="1" x14ac:dyDescent="0.3">
      <c r="AV1527" s="115" t="str">
        <f t="shared" si="448"/>
        <v>RNZFORDINGBRIDGE HOSPITAL - RNZ04</v>
      </c>
      <c r="AW1527" s="116" t="s">
        <v>768</v>
      </c>
      <c r="AX1527" s="116" t="s">
        <v>10512</v>
      </c>
      <c r="AY1527" s="116" t="s">
        <v>768</v>
      </c>
      <c r="AZ1527" s="116" t="s">
        <v>9315</v>
      </c>
      <c r="BA1527" s="116" t="str">
        <f t="shared" si="449"/>
        <v>RNZ</v>
      </c>
    </row>
    <row r="1528" spans="48:53" hidden="1" x14ac:dyDescent="0.3">
      <c r="AV1528" s="115" t="str">
        <f t="shared" si="448"/>
        <v>RNZHILLCOTE - RNZ13</v>
      </c>
      <c r="AW1528" s="116" t="s">
        <v>769</v>
      </c>
      <c r="AX1528" s="116" t="s">
        <v>10513</v>
      </c>
      <c r="AY1528" s="116" t="s">
        <v>769</v>
      </c>
      <c r="AZ1528" s="116" t="s">
        <v>9316</v>
      </c>
      <c r="BA1528" s="116" t="str">
        <f t="shared" si="449"/>
        <v>RNZ</v>
      </c>
    </row>
    <row r="1529" spans="48:53" hidden="1" x14ac:dyDescent="0.3">
      <c r="AV1529" s="115" t="str">
        <f t="shared" si="448"/>
        <v>RNZSALISBURY DISTRICT HOSPITAL - RNZ02</v>
      </c>
      <c r="AW1529" s="116" t="s">
        <v>770</v>
      </c>
      <c r="AX1529" s="116" t="s">
        <v>10514</v>
      </c>
      <c r="AY1529" s="116" t="s">
        <v>770</v>
      </c>
      <c r="AZ1529" s="116" t="s">
        <v>3790</v>
      </c>
      <c r="BA1529" s="116" t="str">
        <f t="shared" si="449"/>
        <v>RNZ</v>
      </c>
    </row>
    <row r="1530" spans="48:53" hidden="1" x14ac:dyDescent="0.3">
      <c r="AV1530" s="115" t="str">
        <f t="shared" si="448"/>
        <v>RNZSALISBURY HEALTH CARE NHS TRUST - RNZ00</v>
      </c>
      <c r="AW1530" s="116" t="s">
        <v>771</v>
      </c>
      <c r="AX1530" s="116" t="s">
        <v>10515</v>
      </c>
      <c r="AY1530" s="116" t="s">
        <v>771</v>
      </c>
      <c r="AZ1530" s="116" t="s">
        <v>9317</v>
      </c>
      <c r="BA1530" s="116" t="str">
        <f t="shared" si="449"/>
        <v>RNZ</v>
      </c>
    </row>
    <row r="1531" spans="48:53" hidden="1" x14ac:dyDescent="0.3">
      <c r="AV1531" s="115" t="str">
        <f t="shared" si="448"/>
        <v>RNZTHE RIDGEWAY HOSPITAL - RNZ63</v>
      </c>
      <c r="AW1531" s="116" t="s">
        <v>772</v>
      </c>
      <c r="AX1531" s="116" t="s">
        <v>10516</v>
      </c>
      <c r="AY1531" s="116" t="s">
        <v>772</v>
      </c>
      <c r="AZ1531" s="116" t="s">
        <v>9318</v>
      </c>
      <c r="BA1531" s="116" t="str">
        <f t="shared" si="449"/>
        <v>RNZ</v>
      </c>
    </row>
    <row r="1532" spans="48:53" ht="14.4" hidden="1" x14ac:dyDescent="0.3">
      <c r="AV1532" s="115" t="str">
        <f t="shared" si="448"/>
        <v>RP11 WILLOW CLOSE</v>
      </c>
      <c r="AW1532" s="125" t="s">
        <v>9005</v>
      </c>
      <c r="AX1532" s="116" t="s">
        <v>9319</v>
      </c>
      <c r="AY1532" s="125" t="s">
        <v>9005</v>
      </c>
      <c r="AZ1532" s="116" t="s">
        <v>9319</v>
      </c>
      <c r="BA1532" s="116" t="str">
        <f t="shared" si="449"/>
        <v>RP1</v>
      </c>
    </row>
    <row r="1533" spans="48:53" ht="14.4" hidden="1" x14ac:dyDescent="0.3">
      <c r="AV1533" s="115" t="str">
        <f t="shared" si="448"/>
        <v>RP12 WILLOW CLOSE</v>
      </c>
      <c r="AW1533" s="125" t="s">
        <v>9006</v>
      </c>
      <c r="AX1533" s="116" t="s">
        <v>9320</v>
      </c>
      <c r="AY1533" s="125" t="s">
        <v>9006</v>
      </c>
      <c r="AZ1533" s="116" t="s">
        <v>9320</v>
      </c>
      <c r="BA1533" s="116" t="str">
        <f t="shared" si="449"/>
        <v>RP1</v>
      </c>
    </row>
    <row r="1534" spans="48:53" hidden="1" x14ac:dyDescent="0.3">
      <c r="AV1534" s="115" t="str">
        <f t="shared" si="448"/>
        <v>RP1ADAMS DAY HOSPITAL</v>
      </c>
      <c r="AW1534" s="116" t="s">
        <v>2016</v>
      </c>
      <c r="AX1534" s="116" t="s">
        <v>2017</v>
      </c>
      <c r="AY1534" s="116" t="s">
        <v>2016</v>
      </c>
      <c r="AZ1534" s="116" t="s">
        <v>2017</v>
      </c>
      <c r="BA1534" s="116" t="str">
        <f t="shared" si="449"/>
        <v>RP1</v>
      </c>
    </row>
    <row r="1535" spans="48:53" hidden="1" x14ac:dyDescent="0.3">
      <c r="AV1535" s="115" t="str">
        <f t="shared" si="448"/>
        <v>RP1ADDINGTON WARD</v>
      </c>
      <c r="AW1535" s="116" t="s">
        <v>2020</v>
      </c>
      <c r="AX1535" s="116" t="s">
        <v>2021</v>
      </c>
      <c r="AY1535" s="116" t="s">
        <v>2020</v>
      </c>
      <c r="AZ1535" s="116" t="s">
        <v>2021</v>
      </c>
      <c r="BA1535" s="116" t="str">
        <f t="shared" si="449"/>
        <v>RP1</v>
      </c>
    </row>
    <row r="1536" spans="48:53" hidden="1" x14ac:dyDescent="0.3">
      <c r="AV1536" s="115" t="str">
        <f t="shared" si="448"/>
        <v>RP1BARTON HALL</v>
      </c>
      <c r="AW1536" s="116" t="s">
        <v>2048</v>
      </c>
      <c r="AX1536" s="116" t="s">
        <v>2049</v>
      </c>
      <c r="AY1536" s="116" t="s">
        <v>2048</v>
      </c>
      <c r="AZ1536" s="116" t="s">
        <v>2049</v>
      </c>
      <c r="BA1536" s="116" t="str">
        <f t="shared" si="449"/>
        <v>RP1</v>
      </c>
    </row>
    <row r="1537" spans="48:53" hidden="1" x14ac:dyDescent="0.3">
      <c r="AV1537" s="115" t="str">
        <f t="shared" si="448"/>
        <v>RP1BEECHWOOD WARD</v>
      </c>
      <c r="AW1537" s="116" t="s">
        <v>1969</v>
      </c>
      <c r="AX1537" s="116" t="s">
        <v>1970</v>
      </c>
      <c r="AY1537" s="116" t="s">
        <v>1969</v>
      </c>
      <c r="AZ1537" s="116" t="s">
        <v>1970</v>
      </c>
      <c r="BA1537" s="116" t="str">
        <f t="shared" si="449"/>
        <v>RP1</v>
      </c>
    </row>
    <row r="1538" spans="48:53" hidden="1" x14ac:dyDescent="0.3">
      <c r="AV1538" s="115" t="str">
        <f t="shared" si="448"/>
        <v>RP1BERRYWOOD HOSPITAL</v>
      </c>
      <c r="AW1538" s="116" t="s">
        <v>2058</v>
      </c>
      <c r="AX1538" s="116" t="s">
        <v>2059</v>
      </c>
      <c r="AY1538" s="116" t="s">
        <v>2058</v>
      </c>
      <c r="AZ1538" s="116" t="s">
        <v>2059</v>
      </c>
      <c r="BA1538" s="116" t="str">
        <f t="shared" si="449"/>
        <v>RP1</v>
      </c>
    </row>
    <row r="1539" spans="48:53" hidden="1" x14ac:dyDescent="0.3">
      <c r="AV1539" s="115" t="str">
        <f t="shared" si="448"/>
        <v>RP1BRACKLEY COTTAGE HOSPITAL</v>
      </c>
      <c r="AW1539" s="116" t="s">
        <v>2032</v>
      </c>
      <c r="AX1539" s="116" t="s">
        <v>2033</v>
      </c>
      <c r="AY1539" s="116" t="s">
        <v>2032</v>
      </c>
      <c r="AZ1539" s="116" t="s">
        <v>2033</v>
      </c>
      <c r="BA1539" s="116" t="str">
        <f t="shared" si="449"/>
        <v>RP1</v>
      </c>
    </row>
    <row r="1540" spans="48:53" hidden="1" x14ac:dyDescent="0.3">
      <c r="AV1540" s="115" t="str">
        <f t="shared" si="448"/>
        <v>RP1CHURCHILL HOSPITAL</v>
      </c>
      <c r="AW1540" s="116" t="s">
        <v>2024</v>
      </c>
      <c r="AX1540" s="116" t="s">
        <v>2025</v>
      </c>
      <c r="AY1540" s="116" t="s">
        <v>2024</v>
      </c>
      <c r="AZ1540" s="116" t="s">
        <v>2025</v>
      </c>
      <c r="BA1540" s="116" t="str">
        <f t="shared" si="449"/>
        <v>RP1</v>
      </c>
    </row>
    <row r="1541" spans="48:53" hidden="1" x14ac:dyDescent="0.3">
      <c r="AV1541" s="115" t="str">
        <f t="shared" si="448"/>
        <v>RP1COMMUNITY CHILDRENS UNIT</v>
      </c>
      <c r="AW1541" s="116" t="s">
        <v>2006</v>
      </c>
      <c r="AX1541" s="116" t="s">
        <v>2007</v>
      </c>
      <c r="AY1541" s="116" t="s">
        <v>2006</v>
      </c>
      <c r="AZ1541" s="116" t="s">
        <v>2007</v>
      </c>
      <c r="BA1541" s="116" t="str">
        <f t="shared" si="449"/>
        <v>RP1</v>
      </c>
    </row>
    <row r="1542" spans="48:53" hidden="1" x14ac:dyDescent="0.3">
      <c r="AV1542" s="115" t="str">
        <f t="shared" si="448"/>
        <v>RP1CORBY COMMUNITY HOSPITAL</v>
      </c>
      <c r="AW1542" s="116" t="s">
        <v>2040</v>
      </c>
      <c r="AX1542" s="116" t="s">
        <v>2041</v>
      </c>
      <c r="AY1542" s="116" t="s">
        <v>2040</v>
      </c>
      <c r="AZ1542" s="116" t="s">
        <v>2041</v>
      </c>
      <c r="BA1542" s="116" t="str">
        <f t="shared" si="449"/>
        <v>RP1</v>
      </c>
    </row>
    <row r="1543" spans="48:53" hidden="1" x14ac:dyDescent="0.3">
      <c r="AV1543" s="115" t="str">
        <f t="shared" si="448"/>
        <v>RP1DANETRE HOSPITAL</v>
      </c>
      <c r="AW1543" s="116" t="s">
        <v>2018</v>
      </c>
      <c r="AX1543" s="116" t="s">
        <v>2019</v>
      </c>
      <c r="AY1543" s="116" t="s">
        <v>2018</v>
      </c>
      <c r="AZ1543" s="116" t="s">
        <v>2019</v>
      </c>
      <c r="BA1543" s="116" t="str">
        <f t="shared" si="449"/>
        <v>RP1</v>
      </c>
    </row>
    <row r="1544" spans="48:53" hidden="1" x14ac:dyDescent="0.3">
      <c r="AV1544" s="115" t="str">
        <f t="shared" si="448"/>
        <v>RP1DRUG AND ALCOHOL (DUNSTABLE)</v>
      </c>
      <c r="AW1544" s="116" t="s">
        <v>1973</v>
      </c>
      <c r="AX1544" s="116" t="s">
        <v>1974</v>
      </c>
      <c r="AY1544" s="116" t="s">
        <v>1973</v>
      </c>
      <c r="AZ1544" s="116" t="s">
        <v>1974</v>
      </c>
      <c r="BA1544" s="116" t="str">
        <f t="shared" si="449"/>
        <v>RP1</v>
      </c>
    </row>
    <row r="1545" spans="48:53" hidden="1" x14ac:dyDescent="0.3">
      <c r="AV1545" s="115" t="str">
        <f t="shared" si="448"/>
        <v>RP1DRUG AND ALCOHOL DEPENDENCY UNIT</v>
      </c>
      <c r="AW1545" s="116" t="s">
        <v>2054</v>
      </c>
      <c r="AX1545" s="116" t="s">
        <v>2055</v>
      </c>
      <c r="AY1545" s="116" t="s">
        <v>2054</v>
      </c>
      <c r="AZ1545" s="116" t="s">
        <v>2055</v>
      </c>
      <c r="BA1545" s="116" t="str">
        <f t="shared" si="449"/>
        <v>RP1</v>
      </c>
    </row>
    <row r="1546" spans="48:53" hidden="1" x14ac:dyDescent="0.3">
      <c r="AV1546" s="115" t="str">
        <f t="shared" si="448"/>
        <v>RP1EXETER PLACE SITE</v>
      </c>
      <c r="AW1546" s="116" t="s">
        <v>2028</v>
      </c>
      <c r="AX1546" s="116" t="s">
        <v>2029</v>
      </c>
      <c r="AY1546" s="116" t="s">
        <v>2028</v>
      </c>
      <c r="AZ1546" s="116" t="s">
        <v>2029</v>
      </c>
      <c r="BA1546" s="116" t="str">
        <f t="shared" si="449"/>
        <v>RP1</v>
      </c>
    </row>
    <row r="1547" spans="48:53" hidden="1" x14ac:dyDescent="0.3">
      <c r="AV1547" s="115" t="str">
        <f t="shared" si="448"/>
        <v>RP1GU DEPARTMENT (KETTERING)</v>
      </c>
      <c r="AW1547" s="116" t="s">
        <v>2050</v>
      </c>
      <c r="AX1547" s="116" t="s">
        <v>2051</v>
      </c>
      <c r="AY1547" s="116" t="s">
        <v>2050</v>
      </c>
      <c r="AZ1547" s="116" t="s">
        <v>2051</v>
      </c>
      <c r="BA1547" s="116" t="str">
        <f t="shared" si="449"/>
        <v>RP1</v>
      </c>
    </row>
    <row r="1548" spans="48:53" hidden="1" x14ac:dyDescent="0.3">
      <c r="AV1548" s="115" t="str">
        <f t="shared" si="448"/>
        <v>RP1GU DEPARTMENT (NORTHAMPTON)</v>
      </c>
      <c r="AW1548" s="116" t="s">
        <v>2052</v>
      </c>
      <c r="AX1548" s="116" t="s">
        <v>2053</v>
      </c>
      <c r="AY1548" s="116" t="s">
        <v>2052</v>
      </c>
      <c r="AZ1548" s="116" t="s">
        <v>2053</v>
      </c>
      <c r="BA1548" s="116" t="str">
        <f t="shared" si="449"/>
        <v>RP1</v>
      </c>
    </row>
    <row r="1549" spans="48:53" hidden="1" x14ac:dyDescent="0.3">
      <c r="AV1549" s="115" t="str">
        <f t="shared" si="448"/>
        <v>RP1HEADLANDS</v>
      </c>
      <c r="AW1549" s="116" t="s">
        <v>1978</v>
      </c>
      <c r="AX1549" s="116" t="s">
        <v>1979</v>
      </c>
      <c r="AY1549" s="116" t="s">
        <v>1978</v>
      </c>
      <c r="AZ1549" s="116" t="s">
        <v>1979</v>
      </c>
      <c r="BA1549" s="116" t="str">
        <f t="shared" si="449"/>
        <v>RP1</v>
      </c>
    </row>
    <row r="1550" spans="48:53" hidden="1" x14ac:dyDescent="0.3">
      <c r="AV1550" s="115" t="str">
        <f t="shared" si="448"/>
        <v>RP1HEATHERS</v>
      </c>
      <c r="AW1550" s="116" t="s">
        <v>1986</v>
      </c>
      <c r="AX1550" s="116" t="s">
        <v>1987</v>
      </c>
      <c r="AY1550" s="116" t="s">
        <v>1986</v>
      </c>
      <c r="AZ1550" s="116" t="s">
        <v>1987</v>
      </c>
      <c r="BA1550" s="116" t="str">
        <f t="shared" si="449"/>
        <v>RP1</v>
      </c>
    </row>
    <row r="1551" spans="48:53" hidden="1" x14ac:dyDescent="0.3">
      <c r="AV1551" s="115" t="str">
        <f t="shared" si="448"/>
        <v>RP1ISEBROOK HOSPITAL</v>
      </c>
      <c r="AW1551" s="116" t="s">
        <v>2002</v>
      </c>
      <c r="AX1551" s="116" t="s">
        <v>2003</v>
      </c>
      <c r="AY1551" s="116" t="s">
        <v>2002</v>
      </c>
      <c r="AZ1551" s="116" t="s">
        <v>2003</v>
      </c>
      <c r="BA1551" s="116" t="str">
        <f t="shared" si="449"/>
        <v>RP1</v>
      </c>
    </row>
    <row r="1552" spans="48:53" hidden="1" x14ac:dyDescent="0.3">
      <c r="AV1552" s="115" t="str">
        <f t="shared" si="448"/>
        <v>RP1JOHN RADCLIFFE HOSPITAL</v>
      </c>
      <c r="AW1552" s="116" t="s">
        <v>2022</v>
      </c>
      <c r="AX1552" s="116" t="s">
        <v>2023</v>
      </c>
      <c r="AY1552" s="116" t="s">
        <v>2022</v>
      </c>
      <c r="AZ1552" s="116" t="s">
        <v>2023</v>
      </c>
      <c r="BA1552" s="116" t="str">
        <f t="shared" si="449"/>
        <v>RP1</v>
      </c>
    </row>
    <row r="1553" spans="48:53" ht="14.4" hidden="1" x14ac:dyDescent="0.3">
      <c r="AV1553" s="115" t="str">
        <f t="shared" si="448"/>
        <v>RP1KENT ROAD</v>
      </c>
      <c r="AW1553" s="125" t="s">
        <v>9007</v>
      </c>
      <c r="AX1553" s="116" t="s">
        <v>9321</v>
      </c>
      <c r="AY1553" s="125" t="s">
        <v>9007</v>
      </c>
      <c r="AZ1553" s="116" t="s">
        <v>9321</v>
      </c>
      <c r="BA1553" s="116" t="str">
        <f t="shared" si="449"/>
        <v>RP1</v>
      </c>
    </row>
    <row r="1554" spans="48:53" hidden="1" x14ac:dyDescent="0.3">
      <c r="AV1554" s="115" t="str">
        <f t="shared" si="448"/>
        <v>RP1KETTERING GENERAL HOSPITAL</v>
      </c>
      <c r="AW1554" s="116" t="s">
        <v>2000</v>
      </c>
      <c r="AX1554" s="116" t="s">
        <v>2001</v>
      </c>
      <c r="AY1554" s="116" t="s">
        <v>2000</v>
      </c>
      <c r="AZ1554" s="116" t="s">
        <v>2001</v>
      </c>
      <c r="BA1554" s="116" t="str">
        <f t="shared" si="449"/>
        <v>RP1</v>
      </c>
    </row>
    <row r="1555" spans="48:53" hidden="1" x14ac:dyDescent="0.3">
      <c r="AV1555" s="115" t="str">
        <f t="shared" si="448"/>
        <v>RP1KINGSTHORPE GRANGE</v>
      </c>
      <c r="AW1555" s="116" t="s">
        <v>2030</v>
      </c>
      <c r="AX1555" s="116" t="s">
        <v>2031</v>
      </c>
      <c r="AY1555" s="116" t="s">
        <v>2030</v>
      </c>
      <c r="AZ1555" s="116" t="s">
        <v>2031</v>
      </c>
      <c r="BA1555" s="116" t="str">
        <f t="shared" si="449"/>
        <v>RP1</v>
      </c>
    </row>
    <row r="1556" spans="48:53" hidden="1" x14ac:dyDescent="0.3">
      <c r="AV1556" s="115" t="str">
        <f t="shared" si="448"/>
        <v>RP1MANFIELD HEALTH CAMPUS</v>
      </c>
      <c r="AW1556" s="116" t="s">
        <v>1976</v>
      </c>
      <c r="AX1556" s="116" t="s">
        <v>1977</v>
      </c>
      <c r="AY1556" s="116" t="s">
        <v>1976</v>
      </c>
      <c r="AZ1556" s="116" t="s">
        <v>1977</v>
      </c>
      <c r="BA1556" s="116" t="str">
        <f t="shared" si="449"/>
        <v>RP1</v>
      </c>
    </row>
    <row r="1557" spans="48:53" hidden="1" x14ac:dyDescent="0.3">
      <c r="AV1557" s="115" t="str">
        <f t="shared" si="448"/>
        <v>RP1MAYFAIR DAY HOSPITAL</v>
      </c>
      <c r="AW1557" s="116" t="s">
        <v>1998</v>
      </c>
      <c r="AX1557" s="116" t="s">
        <v>1999</v>
      </c>
      <c r="AY1557" s="116" t="s">
        <v>1998</v>
      </c>
      <c r="AZ1557" s="116" t="s">
        <v>1999</v>
      </c>
      <c r="BA1557" s="116" t="str">
        <f t="shared" si="449"/>
        <v>RP1</v>
      </c>
    </row>
    <row r="1558" spans="48:53" hidden="1" x14ac:dyDescent="0.3">
      <c r="AV1558" s="115" t="str">
        <f t="shared" si="448"/>
        <v>RP1MEADHURST</v>
      </c>
      <c r="AW1558" s="116" t="s">
        <v>2026</v>
      </c>
      <c r="AX1558" s="116" t="s">
        <v>2027</v>
      </c>
      <c r="AY1558" s="116" t="s">
        <v>2026</v>
      </c>
      <c r="AZ1558" s="116" t="s">
        <v>2027</v>
      </c>
      <c r="BA1558" s="116" t="str">
        <f t="shared" si="449"/>
        <v>RP1</v>
      </c>
    </row>
    <row r="1559" spans="48:53" hidden="1" x14ac:dyDescent="0.3">
      <c r="AV1559" s="115" t="str">
        <f t="shared" si="448"/>
        <v>RP1MEDICAL LOANS</v>
      </c>
      <c r="AW1559" s="116" t="s">
        <v>2046</v>
      </c>
      <c r="AX1559" s="116" t="s">
        <v>2047</v>
      </c>
      <c r="AY1559" s="116" t="s">
        <v>2046</v>
      </c>
      <c r="AZ1559" s="116" t="s">
        <v>2047</v>
      </c>
      <c r="BA1559" s="116" t="str">
        <f t="shared" si="449"/>
        <v>RP1</v>
      </c>
    </row>
    <row r="1560" spans="48:53" hidden="1" x14ac:dyDescent="0.3">
      <c r="AV1560" s="115" t="str">
        <f t="shared" si="448"/>
        <v>RP1MENCAP (CORBY)</v>
      </c>
      <c r="AW1560" s="116" t="s">
        <v>1982</v>
      </c>
      <c r="AX1560" s="116" t="s">
        <v>1983</v>
      </c>
      <c r="AY1560" s="116" t="s">
        <v>1982</v>
      </c>
      <c r="AZ1560" s="116" t="s">
        <v>1983</v>
      </c>
      <c r="BA1560" s="116" t="str">
        <f t="shared" si="449"/>
        <v>RP1</v>
      </c>
    </row>
    <row r="1561" spans="48:53" hidden="1" x14ac:dyDescent="0.3">
      <c r="AV1561" s="115" t="str">
        <f t="shared" si="448"/>
        <v>RP1MENCAP (ROTHWELL)</v>
      </c>
      <c r="AW1561" s="116" t="s">
        <v>1980</v>
      </c>
      <c r="AX1561" s="116" t="s">
        <v>1981</v>
      </c>
      <c r="AY1561" s="116" t="s">
        <v>1980</v>
      </c>
      <c r="AZ1561" s="116" t="s">
        <v>1981</v>
      </c>
      <c r="BA1561" s="116" t="str">
        <f t="shared" si="449"/>
        <v>RP1</v>
      </c>
    </row>
    <row r="1562" spans="48:53" hidden="1" x14ac:dyDescent="0.3">
      <c r="AV1562" s="115" t="str">
        <f t="shared" si="448"/>
        <v>RP1MENCAP (WELLINGBOROUGH)</v>
      </c>
      <c r="AW1562" s="116" t="s">
        <v>1984</v>
      </c>
      <c r="AX1562" s="116" t="s">
        <v>1985</v>
      </c>
      <c r="AY1562" s="116" t="s">
        <v>1984</v>
      </c>
      <c r="AZ1562" s="116" t="s">
        <v>1985</v>
      </c>
      <c r="BA1562" s="116" t="str">
        <f t="shared" si="449"/>
        <v>RP1</v>
      </c>
    </row>
    <row r="1563" spans="48:53" hidden="1" x14ac:dyDescent="0.3">
      <c r="AV1563" s="115" t="str">
        <f t="shared" si="448"/>
        <v>RP1MENTAL AFTER CARE ASSOCIATION WELLINGBOROUGH</v>
      </c>
      <c r="AW1563" s="116" t="s">
        <v>2036</v>
      </c>
      <c r="AX1563" s="116" t="s">
        <v>2037</v>
      </c>
      <c r="AY1563" s="116" t="s">
        <v>2036</v>
      </c>
      <c r="AZ1563" s="116" t="s">
        <v>2037</v>
      </c>
      <c r="BA1563" s="116" t="str">
        <f t="shared" si="449"/>
        <v>RP1</v>
      </c>
    </row>
    <row r="1564" spans="48:53" hidden="1" x14ac:dyDescent="0.3">
      <c r="AV1564" s="115" t="str">
        <f t="shared" si="448"/>
        <v>RP1MENTAL HEALTH ACCOMODATION &amp; COMMISSIONING</v>
      </c>
      <c r="AW1564" s="116" t="s">
        <v>2056</v>
      </c>
      <c r="AX1564" s="116" t="s">
        <v>2057</v>
      </c>
      <c r="AY1564" s="116" t="s">
        <v>2056</v>
      </c>
      <c r="AZ1564" s="116" t="s">
        <v>2057</v>
      </c>
      <c r="BA1564" s="116" t="str">
        <f t="shared" si="449"/>
        <v>RP1</v>
      </c>
    </row>
    <row r="1565" spans="48:53" hidden="1" x14ac:dyDescent="0.3">
      <c r="AV1565" s="115" t="str">
        <f t="shared" si="448"/>
        <v>RP1NORTHAMPTON GENERAL HOSPITAL</v>
      </c>
      <c r="AW1565" s="116" t="s">
        <v>2034</v>
      </c>
      <c r="AX1565" s="116" t="s">
        <v>2035</v>
      </c>
      <c r="AY1565" s="116" t="s">
        <v>2034</v>
      </c>
      <c r="AZ1565" s="116" t="s">
        <v>2035</v>
      </c>
      <c r="BA1565" s="116" t="str">
        <f t="shared" si="449"/>
        <v>RP1</v>
      </c>
    </row>
    <row r="1566" spans="48:53" hidden="1" x14ac:dyDescent="0.3">
      <c r="AV1566" s="115" t="str">
        <f t="shared" si="448"/>
        <v>RP1OLDER ADULTS (SOUTH)</v>
      </c>
      <c r="AW1566" s="116" t="s">
        <v>1971</v>
      </c>
      <c r="AX1566" s="116" t="s">
        <v>1972</v>
      </c>
      <c r="AY1566" s="116" t="s">
        <v>1971</v>
      </c>
      <c r="AZ1566" s="116" t="s">
        <v>1972</v>
      </c>
      <c r="BA1566" s="116" t="str">
        <f t="shared" si="449"/>
        <v>RP1</v>
      </c>
    </row>
    <row r="1567" spans="48:53" hidden="1" x14ac:dyDescent="0.3">
      <c r="AV1567" s="115" t="str">
        <f t="shared" si="448"/>
        <v>RP1OUNDLE COMMUNITY CARE UNIT</v>
      </c>
      <c r="AW1567" s="116" t="s">
        <v>2008</v>
      </c>
      <c r="AX1567" s="116" t="s">
        <v>2009</v>
      </c>
      <c r="AY1567" s="116" t="s">
        <v>2008</v>
      </c>
      <c r="AZ1567" s="116" t="s">
        <v>2009</v>
      </c>
      <c r="BA1567" s="116" t="str">
        <f t="shared" si="449"/>
        <v>RP1</v>
      </c>
    </row>
    <row r="1568" spans="48:53" hidden="1" x14ac:dyDescent="0.3">
      <c r="AV1568" s="115" t="str">
        <f t="shared" si="448"/>
        <v>RP1PRINCESS MARINA HOSPITAL</v>
      </c>
      <c r="AW1568" s="116" t="s">
        <v>2012</v>
      </c>
      <c r="AX1568" s="116" t="s">
        <v>2013</v>
      </c>
      <c r="AY1568" s="116" t="s">
        <v>2012</v>
      </c>
      <c r="AZ1568" s="116" t="s">
        <v>2013</v>
      </c>
      <c r="BA1568" s="116" t="str">
        <f t="shared" si="449"/>
        <v>RP1</v>
      </c>
    </row>
    <row r="1569" spans="48:53" hidden="1" x14ac:dyDescent="0.3">
      <c r="AV1569" s="115" t="str">
        <f t="shared" si="448"/>
        <v>RP1REDCLIFFE DAY HOSPITAL</v>
      </c>
      <c r="AW1569" s="116" t="s">
        <v>2010</v>
      </c>
      <c r="AX1569" s="116" t="s">
        <v>2011</v>
      </c>
      <c r="AY1569" s="116" t="s">
        <v>2010</v>
      </c>
      <c r="AZ1569" s="116" t="s">
        <v>2011</v>
      </c>
      <c r="BA1569" s="116" t="str">
        <f t="shared" si="449"/>
        <v>RP1</v>
      </c>
    </row>
    <row r="1570" spans="48:53" hidden="1" x14ac:dyDescent="0.3">
      <c r="AV1570" s="115" t="str">
        <f t="shared" si="448"/>
        <v>RP1RUSHDEN HOSPITAL</v>
      </c>
      <c r="AW1570" s="116" t="s">
        <v>2004</v>
      </c>
      <c r="AX1570" s="116" t="s">
        <v>2005</v>
      </c>
      <c r="AY1570" s="116" t="s">
        <v>2004</v>
      </c>
      <c r="AZ1570" s="116" t="s">
        <v>2005</v>
      </c>
      <c r="BA1570" s="116" t="str">
        <f t="shared" si="449"/>
        <v>RP1</v>
      </c>
    </row>
    <row r="1571" spans="48:53" hidden="1" x14ac:dyDescent="0.3">
      <c r="AV1571" s="115" t="str">
        <f t="shared" si="448"/>
        <v>RP1SHORT BREAKS UNIT</v>
      </c>
      <c r="AW1571" s="116" t="s">
        <v>2044</v>
      </c>
      <c r="AX1571" s="116" t="s">
        <v>2045</v>
      </c>
      <c r="AY1571" s="116" t="s">
        <v>2044</v>
      </c>
      <c r="AZ1571" s="116" t="s">
        <v>2045</v>
      </c>
      <c r="BA1571" s="116" t="str">
        <f t="shared" si="449"/>
        <v>RP1</v>
      </c>
    </row>
    <row r="1572" spans="48:53" hidden="1" x14ac:dyDescent="0.3">
      <c r="AV1572" s="115" t="str">
        <f t="shared" si="448"/>
        <v>RP1SKIDDAW WALK UNIT</v>
      </c>
      <c r="AW1572" s="116" t="s">
        <v>2014</v>
      </c>
      <c r="AX1572" s="116" t="s">
        <v>2015</v>
      </c>
      <c r="AY1572" s="116" t="s">
        <v>2014</v>
      </c>
      <c r="AZ1572" s="116" t="s">
        <v>2015</v>
      </c>
      <c r="BA1572" s="116" t="str">
        <f t="shared" si="449"/>
        <v>RP1</v>
      </c>
    </row>
    <row r="1573" spans="48:53" hidden="1" x14ac:dyDescent="0.3">
      <c r="AV1573" s="115" t="str">
        <f t="shared" si="448"/>
        <v>RP1ST MARY'S HOSPITAL</v>
      </c>
      <c r="AW1573" s="116" t="s">
        <v>1975</v>
      </c>
      <c r="AX1573" s="116" t="s">
        <v>1244</v>
      </c>
      <c r="AY1573" s="116" t="s">
        <v>1975</v>
      </c>
      <c r="AZ1573" s="116" t="s">
        <v>1244</v>
      </c>
      <c r="BA1573" s="116" t="str">
        <f t="shared" si="449"/>
        <v>RP1</v>
      </c>
    </row>
    <row r="1574" spans="48:53" hidden="1" x14ac:dyDescent="0.3">
      <c r="AV1574" s="115" t="str">
        <f t="shared" si="448"/>
        <v>RP1SUNNYSIDE</v>
      </c>
      <c r="AW1574" s="116" t="s">
        <v>2038</v>
      </c>
      <c r="AX1574" s="116" t="s">
        <v>2039</v>
      </c>
      <c r="AY1574" s="116" t="s">
        <v>2038</v>
      </c>
      <c r="AZ1574" s="116" t="s">
        <v>2039</v>
      </c>
      <c r="BA1574" s="116" t="str">
        <f t="shared" si="449"/>
        <v>RP1</v>
      </c>
    </row>
    <row r="1575" spans="48:53" hidden="1" x14ac:dyDescent="0.3">
      <c r="AV1575" s="115" t="str">
        <f t="shared" si="448"/>
        <v>RP1SWANS HILL</v>
      </c>
      <c r="AW1575" s="116" t="s">
        <v>1994</v>
      </c>
      <c r="AX1575" s="116" t="s">
        <v>1995</v>
      </c>
      <c r="AY1575" s="116" t="s">
        <v>1994</v>
      </c>
      <c r="AZ1575" s="116" t="s">
        <v>1995</v>
      </c>
      <c r="BA1575" s="116" t="str">
        <f t="shared" si="449"/>
        <v>RP1</v>
      </c>
    </row>
    <row r="1576" spans="48:53" hidden="1" x14ac:dyDescent="0.3">
      <c r="AV1576" s="115" t="str">
        <f t="shared" si="448"/>
        <v>RP1THE ACORNS</v>
      </c>
      <c r="AW1576" s="116" t="s">
        <v>2042</v>
      </c>
      <c r="AX1576" s="116" t="s">
        <v>2043</v>
      </c>
      <c r="AY1576" s="116" t="s">
        <v>2042</v>
      </c>
      <c r="AZ1576" s="116" t="s">
        <v>2043</v>
      </c>
      <c r="BA1576" s="116" t="str">
        <f t="shared" si="449"/>
        <v>RP1</v>
      </c>
    </row>
    <row r="1577" spans="48:53" hidden="1" x14ac:dyDescent="0.3">
      <c r="AV1577" s="115" t="str">
        <f t="shared" si="448"/>
        <v>RP1THE GRANGE</v>
      </c>
      <c r="AW1577" s="116" t="s">
        <v>1992</v>
      </c>
      <c r="AX1577" s="116" t="s">
        <v>1993</v>
      </c>
      <c r="AY1577" s="116" t="s">
        <v>1992</v>
      </c>
      <c r="AZ1577" s="116" t="s">
        <v>1993</v>
      </c>
      <c r="BA1577" s="116" t="str">
        <f t="shared" si="449"/>
        <v>RP1</v>
      </c>
    </row>
    <row r="1578" spans="48:53" hidden="1" x14ac:dyDescent="0.3">
      <c r="AV1578" s="115" t="str">
        <f t="shared" si="448"/>
        <v>RP1THE HEADLANDS</v>
      </c>
      <c r="AW1578" s="116" t="s">
        <v>1996</v>
      </c>
      <c r="AX1578" s="116" t="s">
        <v>1997</v>
      </c>
      <c r="AY1578" s="116" t="s">
        <v>1996</v>
      </c>
      <c r="AZ1578" s="116" t="s">
        <v>1997</v>
      </c>
      <c r="BA1578" s="116" t="str">
        <f t="shared" si="449"/>
        <v>RP1</v>
      </c>
    </row>
    <row r="1579" spans="48:53" hidden="1" x14ac:dyDescent="0.3">
      <c r="AV1579" s="115" t="str">
        <f t="shared" si="448"/>
        <v>RP1THE MARTENS</v>
      </c>
      <c r="AW1579" s="116" t="s">
        <v>1990</v>
      </c>
      <c r="AX1579" s="116" t="s">
        <v>1991</v>
      </c>
      <c r="AY1579" s="116" t="s">
        <v>1990</v>
      </c>
      <c r="AZ1579" s="116" t="s">
        <v>1991</v>
      </c>
      <c r="BA1579" s="116" t="str">
        <f t="shared" si="449"/>
        <v>RP1</v>
      </c>
    </row>
    <row r="1580" spans="48:53" hidden="1" x14ac:dyDescent="0.3">
      <c r="AV1580" s="115" t="str">
        <f t="shared" si="448"/>
        <v>RP1THE SETT</v>
      </c>
      <c r="AW1580" s="116" t="s">
        <v>2060</v>
      </c>
      <c r="AX1580" s="116" t="s">
        <v>2061</v>
      </c>
      <c r="AY1580" s="116" t="s">
        <v>2060</v>
      </c>
      <c r="AZ1580" s="116" t="s">
        <v>2061</v>
      </c>
      <c r="BA1580" s="116" t="str">
        <f t="shared" si="449"/>
        <v>RP1</v>
      </c>
    </row>
    <row r="1581" spans="48:53" hidden="1" x14ac:dyDescent="0.3">
      <c r="AV1581" s="115" t="str">
        <f t="shared" si="448"/>
        <v>RP1THE SQUIRRELS</v>
      </c>
      <c r="AW1581" s="116" t="s">
        <v>1988</v>
      </c>
      <c r="AX1581" s="116" t="s">
        <v>1989</v>
      </c>
      <c r="AY1581" s="116" t="s">
        <v>1988</v>
      </c>
      <c r="AZ1581" s="116" t="s">
        <v>1989</v>
      </c>
      <c r="BA1581" s="116" t="str">
        <f t="shared" si="449"/>
        <v>RP1</v>
      </c>
    </row>
    <row r="1582" spans="48:53" hidden="1" x14ac:dyDescent="0.3">
      <c r="AV1582" s="115" t="str">
        <f t="shared" si="448"/>
        <v>RP1TOWCESTER MILL</v>
      </c>
      <c r="AW1582" s="116" t="s">
        <v>1967</v>
      </c>
      <c r="AX1582" s="116" t="s">
        <v>1968</v>
      </c>
      <c r="AY1582" s="116" t="s">
        <v>1967</v>
      </c>
      <c r="AZ1582" s="116" t="s">
        <v>1968</v>
      </c>
      <c r="BA1582" s="116" t="str">
        <f t="shared" si="449"/>
        <v>RP1</v>
      </c>
    </row>
    <row r="1583" spans="48:53" hidden="1" x14ac:dyDescent="0.3">
      <c r="AV1583" s="115" t="str">
        <f t="shared" si="448"/>
        <v>RP4GREAT ORMOND STREET HOSPITAL CENTRAL LONDON SITE - RP401</v>
      </c>
      <c r="AW1583" s="116" t="s">
        <v>773</v>
      </c>
      <c r="AX1583" s="116" t="s">
        <v>10517</v>
      </c>
      <c r="AY1583" s="116" t="s">
        <v>773</v>
      </c>
      <c r="AZ1583" s="116" t="s">
        <v>9322</v>
      </c>
      <c r="BA1583" s="116" t="str">
        <f t="shared" si="449"/>
        <v>RP4</v>
      </c>
    </row>
    <row r="1584" spans="48:53" hidden="1" x14ac:dyDescent="0.3">
      <c r="AV1584" s="115" t="str">
        <f t="shared" si="448"/>
        <v>RP5BASSETLAW HOSPITAL - RP5BA</v>
      </c>
      <c r="AW1584" s="116" t="s">
        <v>775</v>
      </c>
      <c r="AX1584" s="116" t="s">
        <v>10518</v>
      </c>
      <c r="AY1584" s="116" t="s">
        <v>775</v>
      </c>
      <c r="AZ1584" s="116" t="s">
        <v>3251</v>
      </c>
      <c r="BA1584" s="116" t="str">
        <f t="shared" si="449"/>
        <v>RP5</v>
      </c>
    </row>
    <row r="1585" spans="48:53" hidden="1" x14ac:dyDescent="0.3">
      <c r="AV1585" s="115" t="str">
        <f t="shared" si="448"/>
        <v>RP5DONCASTER ROYAL INFIRMARY - RP5DR</v>
      </c>
      <c r="AW1585" s="116" t="s">
        <v>776</v>
      </c>
      <c r="AX1585" s="116" t="s">
        <v>10519</v>
      </c>
      <c r="AY1585" s="116" t="s">
        <v>776</v>
      </c>
      <c r="AZ1585" s="116" t="s">
        <v>9215</v>
      </c>
      <c r="BA1585" s="116" t="str">
        <f t="shared" si="449"/>
        <v>RP5</v>
      </c>
    </row>
    <row r="1586" spans="48:53" hidden="1" x14ac:dyDescent="0.3">
      <c r="AV1586" s="115" t="str">
        <f t="shared" si="448"/>
        <v>RP5MONTAGU HOSPITAL - RP5MM</v>
      </c>
      <c r="AW1586" s="116" t="s">
        <v>777</v>
      </c>
      <c r="AX1586" s="116" t="s">
        <v>10520</v>
      </c>
      <c r="AY1586" s="116" t="s">
        <v>777</v>
      </c>
      <c r="AZ1586" s="116" t="s">
        <v>9323</v>
      </c>
      <c r="BA1586" s="116" t="str">
        <f t="shared" si="449"/>
        <v>RP5</v>
      </c>
    </row>
    <row r="1587" spans="48:53" hidden="1" x14ac:dyDescent="0.3">
      <c r="AV1587" s="115" t="str">
        <f t="shared" si="448"/>
        <v>RP5RETFORD HOSPITAL - RP5RE</v>
      </c>
      <c r="AW1587" s="116" t="s">
        <v>778</v>
      </c>
      <c r="AX1587" s="116" t="s">
        <v>10521</v>
      </c>
      <c r="AY1587" s="116" t="s">
        <v>778</v>
      </c>
      <c r="AZ1587" s="116" t="s">
        <v>3253</v>
      </c>
      <c r="BA1587" s="116" t="str">
        <f t="shared" si="449"/>
        <v>RP5</v>
      </c>
    </row>
    <row r="1588" spans="48:53" hidden="1" x14ac:dyDescent="0.3">
      <c r="AV1588" s="115" t="str">
        <f t="shared" si="448"/>
        <v>RP5ROTHERHAM DISTRICT HOSPITAL</v>
      </c>
      <c r="AW1588" s="116" t="s">
        <v>8736</v>
      </c>
      <c r="AX1588" s="116" t="s">
        <v>8737</v>
      </c>
      <c r="AY1588" s="116" t="s">
        <v>8736</v>
      </c>
      <c r="AZ1588" s="116" t="s">
        <v>8737</v>
      </c>
      <c r="BA1588" s="116" t="str">
        <f t="shared" si="449"/>
        <v>RP5</v>
      </c>
    </row>
    <row r="1589" spans="48:53" hidden="1" x14ac:dyDescent="0.3">
      <c r="AV1589" s="115" t="str">
        <f t="shared" si="448"/>
        <v>RP5THE VERMUYDEN CENTRE - RP5LT</v>
      </c>
      <c r="AW1589" s="116" t="s">
        <v>779</v>
      </c>
      <c r="AX1589" s="116" t="s">
        <v>10522</v>
      </c>
      <c r="AY1589" s="116" t="s">
        <v>779</v>
      </c>
      <c r="AZ1589" s="116" t="s">
        <v>9324</v>
      </c>
      <c r="BA1589" s="116" t="str">
        <f t="shared" si="449"/>
        <v>RP5</v>
      </c>
    </row>
    <row r="1590" spans="48:53" hidden="1" x14ac:dyDescent="0.3">
      <c r="AV1590" s="115" t="str">
        <f t="shared" ref="AV1590:AV1654" si="450">CONCATENATE(LEFT(AW1590, 3),AX1590)</f>
        <v>RP5TICKHILL ROAD HOSPITAL - RP5TR</v>
      </c>
      <c r="AW1590" s="116" t="s">
        <v>780</v>
      </c>
      <c r="AX1590" s="116" t="s">
        <v>10523</v>
      </c>
      <c r="AY1590" s="116" t="s">
        <v>780</v>
      </c>
      <c r="AZ1590" s="116" t="s">
        <v>9325</v>
      </c>
      <c r="BA1590" s="116" t="str">
        <f t="shared" ref="BA1590:BA1654" si="451">LEFT(AY1590,3)</f>
        <v>RP5</v>
      </c>
    </row>
    <row r="1591" spans="48:53" hidden="1" x14ac:dyDescent="0.3">
      <c r="AV1591" s="115" t="str">
        <f t="shared" si="450"/>
        <v>RP6EBENEZER STREET - RP613</v>
      </c>
      <c r="AW1591" s="116" t="s">
        <v>7930</v>
      </c>
      <c r="AX1591" s="116" t="s">
        <v>9326</v>
      </c>
      <c r="AY1591" s="116" t="s">
        <v>7930</v>
      </c>
      <c r="AZ1591" s="116" t="s">
        <v>9326</v>
      </c>
      <c r="BA1591" s="116" t="str">
        <f t="shared" si="451"/>
        <v>RP6</v>
      </c>
    </row>
    <row r="1592" spans="48:53" hidden="1" x14ac:dyDescent="0.3">
      <c r="AV1592" s="115" t="str">
        <f t="shared" si="450"/>
        <v>RP6MOORFIELDS AT BEDFORD HOSPITAL - RP616</v>
      </c>
      <c r="AW1592" s="116" t="s">
        <v>7931</v>
      </c>
      <c r="AX1592" s="116" t="s">
        <v>9327</v>
      </c>
      <c r="AY1592" s="116" t="s">
        <v>7931</v>
      </c>
      <c r="AZ1592" s="116" t="s">
        <v>9327</v>
      </c>
      <c r="BA1592" s="116" t="str">
        <f t="shared" si="451"/>
        <v>RP6</v>
      </c>
    </row>
    <row r="1593" spans="48:53" hidden="1" x14ac:dyDescent="0.3">
      <c r="AV1593" s="115" t="str">
        <f t="shared" si="450"/>
        <v>RP6MOORFIELDS AT EALING HOSPITAL - RP610</v>
      </c>
      <c r="AW1593" s="116" t="s">
        <v>7932</v>
      </c>
      <c r="AX1593" s="116" t="s">
        <v>9328</v>
      </c>
      <c r="AY1593" s="116" t="s">
        <v>7932</v>
      </c>
      <c r="AZ1593" s="116" t="s">
        <v>9328</v>
      </c>
      <c r="BA1593" s="116" t="str">
        <f t="shared" si="451"/>
        <v>RP6</v>
      </c>
    </row>
    <row r="1594" spans="48:53" hidden="1" x14ac:dyDescent="0.3">
      <c r="AV1594" s="115" t="str">
        <f t="shared" si="450"/>
        <v>RP6MOORFIELDS AT HOMERTON HOSPITAL - RP609</v>
      </c>
      <c r="AW1594" s="116" t="s">
        <v>7933</v>
      </c>
      <c r="AX1594" s="116" t="s">
        <v>9329</v>
      </c>
      <c r="AY1594" s="116" t="s">
        <v>7933</v>
      </c>
      <c r="AZ1594" s="116" t="s">
        <v>9329</v>
      </c>
      <c r="BA1594" s="116" t="str">
        <f t="shared" si="451"/>
        <v>RP6</v>
      </c>
    </row>
    <row r="1595" spans="48:53" hidden="1" x14ac:dyDescent="0.3">
      <c r="AV1595" s="115" t="str">
        <f t="shared" si="450"/>
        <v>RP6MOORFIELDS AT MAYDAY UNIVERSITY HOSPITAL - RP608</v>
      </c>
      <c r="AW1595" s="116" t="s">
        <v>7934</v>
      </c>
      <c r="AX1595" s="116" t="s">
        <v>9330</v>
      </c>
      <c r="AY1595" s="116" t="s">
        <v>7934</v>
      </c>
      <c r="AZ1595" s="116" t="s">
        <v>9330</v>
      </c>
      <c r="BA1595" s="116" t="str">
        <f t="shared" si="451"/>
        <v>RP6</v>
      </c>
    </row>
    <row r="1596" spans="48:53" hidden="1" x14ac:dyDescent="0.3">
      <c r="AV1596" s="115" t="str">
        <f t="shared" si="450"/>
        <v>RP6MOORFIELDS AT MILE END HOSPITAL - RP607</v>
      </c>
      <c r="AW1596" s="116" t="s">
        <v>7935</v>
      </c>
      <c r="AX1596" s="116" t="s">
        <v>9331</v>
      </c>
      <c r="AY1596" s="116" t="s">
        <v>7935</v>
      </c>
      <c r="AZ1596" s="116" t="s">
        <v>9331</v>
      </c>
      <c r="BA1596" s="116" t="str">
        <f t="shared" si="451"/>
        <v>RP6</v>
      </c>
    </row>
    <row r="1597" spans="48:53" hidden="1" x14ac:dyDescent="0.3">
      <c r="AV1597" s="115" t="str">
        <f t="shared" si="450"/>
        <v>RP6MOORFIELDS AT NORTHWICK PARK HOSPITAL - RP606</v>
      </c>
      <c r="AW1597" s="116" t="s">
        <v>7936</v>
      </c>
      <c r="AX1597" s="116" t="s">
        <v>9332</v>
      </c>
      <c r="AY1597" s="116" t="s">
        <v>7936</v>
      </c>
      <c r="AZ1597" s="116" t="s">
        <v>9332</v>
      </c>
      <c r="BA1597" s="116" t="str">
        <f t="shared" si="451"/>
        <v>RP6</v>
      </c>
    </row>
    <row r="1598" spans="48:53" hidden="1" x14ac:dyDescent="0.3">
      <c r="AV1598" s="115" t="str">
        <f t="shared" si="450"/>
        <v>RP6MOORFIELDS AT POTTERS BAR HOSPITAL - RP605</v>
      </c>
      <c r="AW1598" s="116" t="s">
        <v>7937</v>
      </c>
      <c r="AX1598" s="116" t="s">
        <v>9333</v>
      </c>
      <c r="AY1598" s="116" t="s">
        <v>7937</v>
      </c>
      <c r="AZ1598" s="116" t="s">
        <v>9333</v>
      </c>
      <c r="BA1598" s="116" t="str">
        <f t="shared" si="451"/>
        <v>RP6</v>
      </c>
    </row>
    <row r="1599" spans="48:53" hidden="1" x14ac:dyDescent="0.3">
      <c r="AV1599" s="115" t="str">
        <f t="shared" si="450"/>
        <v>RP6MOORFIELDS AT ST ANN'S HOSPITAL - RP603</v>
      </c>
      <c r="AW1599" s="116" t="s">
        <v>7938</v>
      </c>
      <c r="AX1599" s="116" t="s">
        <v>9334</v>
      </c>
      <c r="AY1599" s="116" t="s">
        <v>7938</v>
      </c>
      <c r="AZ1599" s="116" t="s">
        <v>9334</v>
      </c>
      <c r="BA1599" s="116" t="str">
        <f t="shared" si="451"/>
        <v>RP6</v>
      </c>
    </row>
    <row r="1600" spans="48:53" hidden="1" x14ac:dyDescent="0.3">
      <c r="AV1600" s="115" t="str">
        <f t="shared" si="450"/>
        <v>RP6MOORFIELDS AT ST GEORGE'S HOSPITAL - RP604</v>
      </c>
      <c r="AW1600" s="116" t="s">
        <v>7939</v>
      </c>
      <c r="AX1600" s="116" t="s">
        <v>9335</v>
      </c>
      <c r="AY1600" s="116" t="s">
        <v>7939</v>
      </c>
      <c r="AZ1600" s="116" t="s">
        <v>9335</v>
      </c>
      <c r="BA1600" s="116" t="str">
        <f t="shared" si="451"/>
        <v>RP6</v>
      </c>
    </row>
    <row r="1601" spans="48:53" hidden="1" x14ac:dyDescent="0.3">
      <c r="AV1601" s="115" t="str">
        <f t="shared" si="450"/>
        <v>RP6MOORFIELDS AT UPNEY LANE - RP611</v>
      </c>
      <c r="AW1601" s="116" t="s">
        <v>7940</v>
      </c>
      <c r="AX1601" s="116" t="s">
        <v>9336</v>
      </c>
      <c r="AY1601" s="116" t="s">
        <v>7940</v>
      </c>
      <c r="AZ1601" s="116" t="s">
        <v>9336</v>
      </c>
      <c r="BA1601" s="116" t="str">
        <f t="shared" si="451"/>
        <v>RP6</v>
      </c>
    </row>
    <row r="1602" spans="48:53" hidden="1" x14ac:dyDescent="0.3">
      <c r="AV1602" s="115" t="str">
        <f t="shared" si="450"/>
        <v>RP6MOORFIELDS AT WATFORD GENERAL HOSPITAL - RP602</v>
      </c>
      <c r="AW1602" s="116" t="s">
        <v>7941</v>
      </c>
      <c r="AX1602" s="116" t="s">
        <v>9337</v>
      </c>
      <c r="AY1602" s="116" t="s">
        <v>7941</v>
      </c>
      <c r="AZ1602" s="116" t="s">
        <v>9337</v>
      </c>
      <c r="BA1602" s="116" t="str">
        <f t="shared" si="451"/>
        <v>RP6</v>
      </c>
    </row>
    <row r="1603" spans="48:53" hidden="1" x14ac:dyDescent="0.3">
      <c r="AV1603" s="115" t="str">
        <f t="shared" si="450"/>
        <v>RP6MOORFIELDS EYE HOSPITAL (CITY ROAD) - RP601</v>
      </c>
      <c r="AW1603" s="116" t="s">
        <v>7942</v>
      </c>
      <c r="AX1603" s="116" t="s">
        <v>9338</v>
      </c>
      <c r="AY1603" s="116" t="s">
        <v>7942</v>
      </c>
      <c r="AZ1603" s="116" t="s">
        <v>9338</v>
      </c>
      <c r="BA1603" s="116" t="str">
        <f t="shared" si="451"/>
        <v>RP6</v>
      </c>
    </row>
    <row r="1604" spans="48:53" hidden="1" x14ac:dyDescent="0.3">
      <c r="AV1604" s="115" t="str">
        <f t="shared" si="450"/>
        <v>RP6UPPER WIMPOLE STREET - RP615</v>
      </c>
      <c r="AW1604" s="116" t="s">
        <v>7943</v>
      </c>
      <c r="AX1604" s="116" t="s">
        <v>9339</v>
      </c>
      <c r="AY1604" s="116" t="s">
        <v>7943</v>
      </c>
      <c r="AZ1604" s="116" t="s">
        <v>9339</v>
      </c>
      <c r="BA1604" s="116" t="str">
        <f t="shared" si="451"/>
        <v>RP6</v>
      </c>
    </row>
    <row r="1605" spans="48:53" hidden="1" x14ac:dyDescent="0.3">
      <c r="AV1605" s="115" t="str">
        <f t="shared" si="450"/>
        <v>RP7274 SC1AA C&amp;FS ASH VILLA IN PATIENT  L21252</v>
      </c>
      <c r="AW1605" s="116" t="s">
        <v>8162</v>
      </c>
      <c r="AX1605" s="116" t="s">
        <v>9340</v>
      </c>
      <c r="AY1605" s="116" t="s">
        <v>8162</v>
      </c>
      <c r="AZ1605" s="116" t="s">
        <v>9340</v>
      </c>
      <c r="BA1605" s="116" t="str">
        <f t="shared" si="451"/>
        <v>RP7</v>
      </c>
    </row>
    <row r="1606" spans="48:53" hidden="1" x14ac:dyDescent="0.3">
      <c r="AV1606" s="115" t="str">
        <f t="shared" si="450"/>
        <v>RP7274 SSDEAC2 BRANT / LANGWORTH</v>
      </c>
      <c r="AW1606" s="116" t="s">
        <v>8163</v>
      </c>
      <c r="AX1606" s="116" t="s">
        <v>9341</v>
      </c>
      <c r="AY1606" s="116" t="s">
        <v>8163</v>
      </c>
      <c r="AZ1606" s="116" t="s">
        <v>9341</v>
      </c>
      <c r="BA1606" s="116" t="str">
        <f t="shared" si="451"/>
        <v>RP7</v>
      </c>
    </row>
    <row r="1607" spans="48:53" hidden="1" x14ac:dyDescent="0.3">
      <c r="AV1607" s="115" t="str">
        <f t="shared" si="450"/>
        <v>RP7274 SSLDL2 LLC ASSESSMENT &amp; TREATMENT &amp; REHAB</v>
      </c>
      <c r="AW1607" s="116" t="s">
        <v>8164</v>
      </c>
      <c r="AX1607" s="116" t="s">
        <v>9342</v>
      </c>
      <c r="AY1607" s="116" t="s">
        <v>8164</v>
      </c>
      <c r="AZ1607" s="116" t="s">
        <v>9342</v>
      </c>
      <c r="BA1607" s="116" t="str">
        <f t="shared" si="451"/>
        <v>RP7</v>
      </c>
    </row>
    <row r="1608" spans="48:53" hidden="1" x14ac:dyDescent="0.3">
      <c r="AV1608" s="115" t="str">
        <f t="shared" si="450"/>
        <v>RP7274 SSRH1 MAPLE LODGE REHAB L21525</v>
      </c>
      <c r="AW1608" s="116" t="s">
        <v>8165</v>
      </c>
      <c r="AX1608" s="116" t="s">
        <v>9343</v>
      </c>
      <c r="AY1608" s="116" t="s">
        <v>8165</v>
      </c>
      <c r="AZ1608" s="116" t="s">
        <v>9343</v>
      </c>
      <c r="BA1608" s="116" t="str">
        <f t="shared" si="451"/>
        <v>RP7</v>
      </c>
    </row>
    <row r="1609" spans="48:53" hidden="1" x14ac:dyDescent="0.3">
      <c r="AV1609" s="115" t="str">
        <f t="shared" si="450"/>
        <v>RP7274 SSRH2 ASHLEY HOUSE REHAB L21540</v>
      </c>
      <c r="AW1609" s="116" t="s">
        <v>8166</v>
      </c>
      <c r="AX1609" s="116" t="s">
        <v>9344</v>
      </c>
      <c r="AY1609" s="116" t="s">
        <v>8166</v>
      </c>
      <c r="AZ1609" s="116" t="s">
        <v>9344</v>
      </c>
      <c r="BA1609" s="116" t="str">
        <f t="shared" si="451"/>
        <v>RP7</v>
      </c>
    </row>
    <row r="1610" spans="48:53" hidden="1" x14ac:dyDescent="0.3">
      <c r="AV1610" s="115" t="str">
        <f t="shared" si="450"/>
        <v>RP7ACUTE MENTAL HEALTH UNIT &amp; DAY HOSPITAL</v>
      </c>
      <c r="AW1610" s="116" t="s">
        <v>2081</v>
      </c>
      <c r="AX1610" s="116" t="s">
        <v>2082</v>
      </c>
      <c r="AY1610" s="116" t="s">
        <v>2081</v>
      </c>
      <c r="AZ1610" s="116" t="s">
        <v>2082</v>
      </c>
      <c r="BA1610" s="116" t="str">
        <f t="shared" si="451"/>
        <v>RP7</v>
      </c>
    </row>
    <row r="1611" spans="48:53" hidden="1" x14ac:dyDescent="0.3">
      <c r="AV1611" s="115" t="str">
        <f t="shared" si="450"/>
        <v>RP7ADDACTION</v>
      </c>
      <c r="AW1611" s="116" t="s">
        <v>2071</v>
      </c>
      <c r="AX1611" s="116" t="s">
        <v>2072</v>
      </c>
      <c r="AY1611" s="116" t="s">
        <v>2071</v>
      </c>
      <c r="AZ1611" s="116" t="s">
        <v>2072</v>
      </c>
      <c r="BA1611" s="116" t="str">
        <f t="shared" si="451"/>
        <v>RP7</v>
      </c>
    </row>
    <row r="1612" spans="48:53" hidden="1" x14ac:dyDescent="0.3">
      <c r="AV1612" s="115" t="str">
        <f t="shared" si="450"/>
        <v>RP7ADDACTION</v>
      </c>
      <c r="AW1612" s="116" t="s">
        <v>2124</v>
      </c>
      <c r="AX1612" s="116" t="s">
        <v>2072</v>
      </c>
      <c r="AY1612" s="116" t="s">
        <v>2124</v>
      </c>
      <c r="AZ1612" s="116" t="s">
        <v>2072</v>
      </c>
      <c r="BA1612" s="116" t="str">
        <f t="shared" si="451"/>
        <v>RP7</v>
      </c>
    </row>
    <row r="1613" spans="48:53" hidden="1" x14ac:dyDescent="0.3">
      <c r="AV1613" s="115" t="str">
        <f t="shared" si="450"/>
        <v>RP7CARHOLME COURT</v>
      </c>
      <c r="AW1613" s="116" t="s">
        <v>11002</v>
      </c>
      <c r="AX1613" s="116" t="s">
        <v>11003</v>
      </c>
      <c r="AY1613" s="116" t="s">
        <v>11002</v>
      </c>
      <c r="AZ1613" s="116" t="s">
        <v>11003</v>
      </c>
      <c r="BA1613" s="116" t="str">
        <f t="shared" si="451"/>
        <v>RP7</v>
      </c>
    </row>
    <row r="1614" spans="48:53" hidden="1" x14ac:dyDescent="0.3">
      <c r="AV1614" s="115" t="str">
        <f t="shared" si="450"/>
        <v>RP7CONS 13 PHC</v>
      </c>
      <c r="AW1614" s="116" t="s">
        <v>2110</v>
      </c>
      <c r="AX1614" s="116" t="s">
        <v>2111</v>
      </c>
      <c r="AY1614" s="116" t="s">
        <v>2110</v>
      </c>
      <c r="AZ1614" s="116" t="s">
        <v>2111</v>
      </c>
      <c r="BA1614" s="116" t="str">
        <f t="shared" si="451"/>
        <v>RP7</v>
      </c>
    </row>
    <row r="1615" spans="48:53" hidden="1" x14ac:dyDescent="0.3">
      <c r="AV1615" s="115" t="str">
        <f t="shared" si="450"/>
        <v>RP7CONS 8 DOP</v>
      </c>
      <c r="AW1615" s="116" t="s">
        <v>2092</v>
      </c>
      <c r="AX1615" s="116" t="s">
        <v>2093</v>
      </c>
      <c r="AY1615" s="116" t="s">
        <v>2092</v>
      </c>
      <c r="AZ1615" s="116" t="s">
        <v>2093</v>
      </c>
      <c r="BA1615" s="116" t="str">
        <f t="shared" si="451"/>
        <v>RP7</v>
      </c>
    </row>
    <row r="1616" spans="48:53" hidden="1" x14ac:dyDescent="0.3">
      <c r="AV1616" s="115" t="str">
        <f t="shared" si="450"/>
        <v>RP7CONS 9 DOP</v>
      </c>
      <c r="AW1616" s="116" t="s">
        <v>2090</v>
      </c>
      <c r="AX1616" s="116" t="s">
        <v>2091</v>
      </c>
      <c r="AY1616" s="116" t="s">
        <v>2090</v>
      </c>
      <c r="AZ1616" s="116" t="s">
        <v>2091</v>
      </c>
      <c r="BA1616" s="116" t="str">
        <f t="shared" si="451"/>
        <v>RP7</v>
      </c>
    </row>
    <row r="1617" spans="48:53" hidden="1" x14ac:dyDescent="0.3">
      <c r="AV1617" s="115" t="str">
        <f t="shared" si="450"/>
        <v>RP7CORKTREE CRESCENT</v>
      </c>
      <c r="AW1617" s="116" t="s">
        <v>2064</v>
      </c>
      <c r="AX1617" s="116" t="s">
        <v>2065</v>
      </c>
      <c r="AY1617" s="116" t="s">
        <v>2064</v>
      </c>
      <c r="AZ1617" s="116" t="s">
        <v>2065</v>
      </c>
      <c r="BA1617" s="116" t="str">
        <f t="shared" si="451"/>
        <v>RP7</v>
      </c>
    </row>
    <row r="1618" spans="48:53" hidden="1" x14ac:dyDescent="0.3">
      <c r="AV1618" s="115" t="str">
        <f t="shared" si="450"/>
        <v>RP7DEPARTMENT OF PSYCHIATRY</v>
      </c>
      <c r="AW1618" s="116" t="s">
        <v>2096</v>
      </c>
      <c r="AX1618" s="116" t="s">
        <v>2097</v>
      </c>
      <c r="AY1618" s="116" t="s">
        <v>2096</v>
      </c>
      <c r="AZ1618" s="116" t="s">
        <v>2097</v>
      </c>
      <c r="BA1618" s="116" t="str">
        <f t="shared" si="451"/>
        <v>RP7</v>
      </c>
    </row>
    <row r="1619" spans="48:53" hidden="1" x14ac:dyDescent="0.3">
      <c r="AV1619" s="115" t="str">
        <f t="shared" si="450"/>
        <v>RP7DIANA PRINCESS OF WALES HOSPITAL</v>
      </c>
      <c r="AW1619" s="116" t="s">
        <v>2075</v>
      </c>
      <c r="AX1619" s="116" t="s">
        <v>2076</v>
      </c>
      <c r="AY1619" s="116" t="s">
        <v>2075</v>
      </c>
      <c r="AZ1619" s="116" t="s">
        <v>2076</v>
      </c>
      <c r="BA1619" s="116" t="str">
        <f t="shared" si="451"/>
        <v>RP7</v>
      </c>
    </row>
    <row r="1620" spans="48:53" hidden="1" x14ac:dyDescent="0.3">
      <c r="AV1620" s="115" t="str">
        <f t="shared" si="450"/>
        <v>RP7EMSI UNIT - PILGRIM HOSPITAL SITE</v>
      </c>
      <c r="AW1620" s="116" t="s">
        <v>2068</v>
      </c>
      <c r="AX1620" s="116" t="s">
        <v>2069</v>
      </c>
      <c r="AY1620" s="116" t="s">
        <v>2068</v>
      </c>
      <c r="AZ1620" s="116" t="s">
        <v>2069</v>
      </c>
      <c r="BA1620" s="116" t="str">
        <f t="shared" si="451"/>
        <v>RP7</v>
      </c>
    </row>
    <row r="1621" spans="48:53" hidden="1" x14ac:dyDescent="0.3">
      <c r="AV1621" s="115" t="str">
        <f t="shared" si="450"/>
        <v>RP7GRIMSBY CAFS (A)</v>
      </c>
      <c r="AW1621" s="116" t="s">
        <v>2086</v>
      </c>
      <c r="AX1621" s="116" t="s">
        <v>2087</v>
      </c>
      <c r="AY1621" s="116" t="s">
        <v>2086</v>
      </c>
      <c r="AZ1621" s="116" t="s">
        <v>2087</v>
      </c>
      <c r="BA1621" s="116" t="str">
        <f t="shared" si="451"/>
        <v>RP7</v>
      </c>
    </row>
    <row r="1622" spans="48:53" hidden="1" x14ac:dyDescent="0.3">
      <c r="AV1622" s="115" t="str">
        <f t="shared" si="450"/>
        <v>RP7GRIMSBY CAFS (B)</v>
      </c>
      <c r="AW1622" s="116" t="s">
        <v>2088</v>
      </c>
      <c r="AX1622" s="116" t="s">
        <v>2089</v>
      </c>
      <c r="AY1622" s="116" t="s">
        <v>2088</v>
      </c>
      <c r="AZ1622" s="116" t="s">
        <v>2089</v>
      </c>
      <c r="BA1622" s="116" t="str">
        <f t="shared" si="451"/>
        <v>RP7</v>
      </c>
    </row>
    <row r="1623" spans="48:53" hidden="1" x14ac:dyDescent="0.3">
      <c r="AV1623" s="115" t="str">
        <f t="shared" si="450"/>
        <v>RP7JOHNSON COMMUNITY HOSPITAL</v>
      </c>
      <c r="AW1623" s="116" t="s">
        <v>2122</v>
      </c>
      <c r="AX1623" s="116" t="s">
        <v>2123</v>
      </c>
      <c r="AY1623" s="116" t="s">
        <v>2122</v>
      </c>
      <c r="AZ1623" s="116" t="s">
        <v>2123</v>
      </c>
      <c r="BA1623" s="116" t="str">
        <f t="shared" si="451"/>
        <v>RP7</v>
      </c>
    </row>
    <row r="1624" spans="48:53" hidden="1" x14ac:dyDescent="0.3">
      <c r="AV1624" s="115" t="str">
        <f t="shared" si="450"/>
        <v>RP7LOUTH OLDER ADULT</v>
      </c>
      <c r="AW1624" s="116" t="s">
        <v>2098</v>
      </c>
      <c r="AX1624" s="116" t="s">
        <v>2099</v>
      </c>
      <c r="AY1624" s="116" t="s">
        <v>2098</v>
      </c>
      <c r="AZ1624" s="116" t="s">
        <v>2099</v>
      </c>
      <c r="BA1624" s="116" t="str">
        <f t="shared" si="451"/>
        <v>RP7</v>
      </c>
    </row>
    <row r="1625" spans="48:53" ht="12.75" hidden="1" customHeight="1" x14ac:dyDescent="0.3">
      <c r="AV1625" s="115" t="str">
        <f t="shared" si="450"/>
        <v>RP7LOW SECURE MENTAL HEALTH UNIT</v>
      </c>
      <c r="AW1625" s="116" t="s">
        <v>2083</v>
      </c>
      <c r="AX1625" s="116" t="s">
        <v>8378</v>
      </c>
      <c r="AY1625" s="116" t="s">
        <v>2083</v>
      </c>
      <c r="AZ1625" s="116" t="s">
        <v>8378</v>
      </c>
      <c r="BA1625" s="116" t="str">
        <f t="shared" si="451"/>
        <v>RP7</v>
      </c>
    </row>
    <row r="1626" spans="48:53" ht="12.75" hidden="1" customHeight="1" x14ac:dyDescent="0.3">
      <c r="AV1626" s="115" t="str">
        <f t="shared" si="450"/>
        <v>RP7MANTHORPE C2</v>
      </c>
      <c r="AW1626" s="116" t="s">
        <v>2114</v>
      </c>
      <c r="AX1626" s="116" t="s">
        <v>2115</v>
      </c>
      <c r="AY1626" s="116" t="s">
        <v>2114</v>
      </c>
      <c r="AZ1626" s="116" t="s">
        <v>2115</v>
      </c>
      <c r="BA1626" s="116" t="str">
        <f t="shared" si="451"/>
        <v>RP7</v>
      </c>
    </row>
    <row r="1627" spans="48:53" hidden="1" x14ac:dyDescent="0.3">
      <c r="AV1627" s="115" t="str">
        <f t="shared" si="450"/>
        <v>RP7MANTHORPE C3</v>
      </c>
      <c r="AW1627" s="116" t="s">
        <v>2094</v>
      </c>
      <c r="AX1627" s="116" t="s">
        <v>2095</v>
      </c>
      <c r="AY1627" s="116" t="s">
        <v>2094</v>
      </c>
      <c r="AZ1627" s="116" t="s">
        <v>2095</v>
      </c>
      <c r="BA1627" s="116" t="str">
        <f t="shared" si="451"/>
        <v>RP7</v>
      </c>
    </row>
    <row r="1628" spans="48:53" hidden="1" x14ac:dyDescent="0.3">
      <c r="AV1628" s="115" t="str">
        <f t="shared" si="450"/>
        <v>RP7MENTAL HEALTH LONG TERM REHABILITATION &amp; DAY HOSPITAL</v>
      </c>
      <c r="AW1628" s="116" t="s">
        <v>2084</v>
      </c>
      <c r="AX1628" s="116" t="s">
        <v>2085</v>
      </c>
      <c r="AY1628" s="116" t="s">
        <v>2084</v>
      </c>
      <c r="AZ1628" s="116" t="s">
        <v>2085</v>
      </c>
      <c r="BA1628" s="116" t="str">
        <f t="shared" si="451"/>
        <v>RP7</v>
      </c>
    </row>
    <row r="1629" spans="48:53" hidden="1" x14ac:dyDescent="0.3">
      <c r="AV1629" s="115" t="str">
        <f t="shared" si="450"/>
        <v>RP7MENTAL HEALTH UNIT - BEACONFIELD</v>
      </c>
      <c r="AW1629" s="116" t="s">
        <v>2102</v>
      </c>
      <c r="AX1629" s="116" t="s">
        <v>2103</v>
      </c>
      <c r="AY1629" s="116" t="s">
        <v>2102</v>
      </c>
      <c r="AZ1629" s="116" t="s">
        <v>2103</v>
      </c>
      <c r="BA1629" s="116" t="str">
        <f t="shared" si="451"/>
        <v>RP7</v>
      </c>
    </row>
    <row r="1630" spans="48:53" ht="12.75" hidden="1" customHeight="1" x14ac:dyDescent="0.3">
      <c r="AV1630" s="115" t="str">
        <f t="shared" si="450"/>
        <v>RP7MENTAL HEALTH UNIT - GRANTHAM</v>
      </c>
      <c r="AW1630" s="116" t="s">
        <v>2100</v>
      </c>
      <c r="AX1630" s="116" t="s">
        <v>2101</v>
      </c>
      <c r="AY1630" s="116" t="s">
        <v>2100</v>
      </c>
      <c r="AZ1630" s="116" t="s">
        <v>2101</v>
      </c>
      <c r="BA1630" s="116" t="str">
        <f t="shared" si="451"/>
        <v>RP7</v>
      </c>
    </row>
    <row r="1631" spans="48:53" ht="12.75" hidden="1" customHeight="1" x14ac:dyDescent="0.3">
      <c r="AV1631" s="115" t="str">
        <f t="shared" si="450"/>
        <v>RP7MENTAL HEALTH UNIT - SLEAFORD</v>
      </c>
      <c r="AW1631" s="116" t="s">
        <v>2116</v>
      </c>
      <c r="AX1631" s="116" t="s">
        <v>2117</v>
      </c>
      <c r="AY1631" s="116" t="s">
        <v>2116</v>
      </c>
      <c r="AZ1631" s="116" t="s">
        <v>2117</v>
      </c>
      <c r="BA1631" s="116" t="str">
        <f t="shared" si="451"/>
        <v>RP7</v>
      </c>
    </row>
    <row r="1632" spans="48:53" hidden="1" x14ac:dyDescent="0.3">
      <c r="AV1632" s="115" t="str">
        <f t="shared" si="450"/>
        <v>RP7MENTAL HEALTH UNIT - STAMFORD</v>
      </c>
      <c r="AW1632" s="116" t="s">
        <v>2120</v>
      </c>
      <c r="AX1632" s="116" t="s">
        <v>2121</v>
      </c>
      <c r="AY1632" s="116" t="s">
        <v>2120</v>
      </c>
      <c r="AZ1632" s="116" t="s">
        <v>2121</v>
      </c>
      <c r="BA1632" s="116" t="str">
        <f t="shared" si="451"/>
        <v>RP7</v>
      </c>
    </row>
    <row r="1633" spans="48:53" hidden="1" x14ac:dyDescent="0.3">
      <c r="AV1633" s="115" t="str">
        <f t="shared" si="450"/>
        <v>RP7MENTAL HEALTH UNIT - SYCAMORE</v>
      </c>
      <c r="AW1633" s="116" t="s">
        <v>2118</v>
      </c>
      <c r="AX1633" s="116" t="s">
        <v>2119</v>
      </c>
      <c r="AY1633" s="116" t="s">
        <v>2118</v>
      </c>
      <c r="AZ1633" s="116" t="s">
        <v>2119</v>
      </c>
      <c r="BA1633" s="116" t="str">
        <f t="shared" si="451"/>
        <v>RP7</v>
      </c>
    </row>
    <row r="1634" spans="48:53" hidden="1" x14ac:dyDescent="0.3">
      <c r="AV1634" s="115" t="str">
        <f t="shared" si="450"/>
        <v>RP7MENTAL HEALTH UNIT FOR OLDER PEOPLE - ROCHFORD UNIT</v>
      </c>
      <c r="AW1634" s="116" t="s">
        <v>2062</v>
      </c>
      <c r="AX1634" s="116" t="s">
        <v>2063</v>
      </c>
      <c r="AY1634" s="116" t="s">
        <v>2062</v>
      </c>
      <c r="AZ1634" s="116" t="s">
        <v>2063</v>
      </c>
      <c r="BA1634" s="116" t="str">
        <f t="shared" si="451"/>
        <v>RP7</v>
      </c>
    </row>
    <row r="1635" spans="48:53" hidden="1" x14ac:dyDescent="0.3">
      <c r="AV1635" s="115" t="str">
        <f t="shared" si="450"/>
        <v>RP7NE LINCS ADHD</v>
      </c>
      <c r="AW1635" s="116" t="s">
        <v>2104</v>
      </c>
      <c r="AX1635" s="116" t="s">
        <v>2105</v>
      </c>
      <c r="AY1635" s="116" t="s">
        <v>2104</v>
      </c>
      <c r="AZ1635" s="116" t="s">
        <v>2105</v>
      </c>
      <c r="BA1635" s="116" t="str">
        <f t="shared" si="451"/>
        <v>RP7</v>
      </c>
    </row>
    <row r="1636" spans="48:53" hidden="1" x14ac:dyDescent="0.3">
      <c r="AV1636" s="115" t="str">
        <f t="shared" si="450"/>
        <v>RP7NORTH SEA CAMP</v>
      </c>
      <c r="AW1636" s="116" t="s">
        <v>2108</v>
      </c>
      <c r="AX1636" s="116" t="s">
        <v>2109</v>
      </c>
      <c r="AY1636" s="116" t="s">
        <v>2108</v>
      </c>
      <c r="AZ1636" s="116" t="s">
        <v>2109</v>
      </c>
      <c r="BA1636" s="116" t="str">
        <f t="shared" si="451"/>
        <v>RP7</v>
      </c>
    </row>
    <row r="1637" spans="48:53" hidden="1" x14ac:dyDescent="0.3">
      <c r="AV1637" s="115" t="str">
        <f t="shared" si="450"/>
        <v>RP7NORTON LEA</v>
      </c>
      <c r="AW1637" s="116" t="s">
        <v>2066</v>
      </c>
      <c r="AX1637" s="116" t="s">
        <v>2067</v>
      </c>
      <c r="AY1637" s="116" t="s">
        <v>2066</v>
      </c>
      <c r="AZ1637" s="116" t="s">
        <v>2067</v>
      </c>
      <c r="BA1637" s="116" t="str">
        <f t="shared" si="451"/>
        <v>RP7</v>
      </c>
    </row>
    <row r="1638" spans="48:53" hidden="1" x14ac:dyDescent="0.3">
      <c r="AV1638" s="115" t="str">
        <f t="shared" si="450"/>
        <v>RP7PHC PORTACABIN</v>
      </c>
      <c r="AW1638" s="116" t="s">
        <v>2073</v>
      </c>
      <c r="AX1638" s="116" t="s">
        <v>2074</v>
      </c>
      <c r="AY1638" s="116" t="s">
        <v>2073</v>
      </c>
      <c r="AZ1638" s="116" t="s">
        <v>2074</v>
      </c>
      <c r="BA1638" s="116" t="str">
        <f t="shared" si="451"/>
        <v>RP7</v>
      </c>
    </row>
    <row r="1639" spans="48:53" hidden="1" x14ac:dyDescent="0.3">
      <c r="AV1639" s="115" t="str">
        <f t="shared" si="450"/>
        <v>RP7PHOENIX UNIT</v>
      </c>
      <c r="AW1639" s="116" t="s">
        <v>2070</v>
      </c>
      <c r="AX1639" s="116" t="s">
        <v>1942</v>
      </c>
      <c r="AY1639" s="116" t="s">
        <v>2070</v>
      </c>
      <c r="AZ1639" s="116" t="s">
        <v>1942</v>
      </c>
      <c r="BA1639" s="116" t="str">
        <f t="shared" si="451"/>
        <v>RP7</v>
      </c>
    </row>
    <row r="1640" spans="48:53" hidden="1" x14ac:dyDescent="0.3">
      <c r="AV1640" s="115" t="str">
        <f t="shared" si="450"/>
        <v>RP7PSYCHOLOGY UNIT</v>
      </c>
      <c r="AW1640" s="116" t="s">
        <v>2079</v>
      </c>
      <c r="AX1640" s="116" t="s">
        <v>2080</v>
      </c>
      <c r="AY1640" s="116" t="s">
        <v>2079</v>
      </c>
      <c r="AZ1640" s="116" t="s">
        <v>2080</v>
      </c>
      <c r="BA1640" s="116" t="str">
        <f t="shared" si="451"/>
        <v>RP7</v>
      </c>
    </row>
    <row r="1641" spans="48:53" hidden="1" x14ac:dyDescent="0.3">
      <c r="AV1641" s="115" t="str">
        <f t="shared" si="450"/>
        <v>RP7SECURE COMMUNITY ESTABLISHMENT</v>
      </c>
      <c r="AW1641" s="116" t="s">
        <v>2106</v>
      </c>
      <c r="AX1641" s="116" t="s">
        <v>2107</v>
      </c>
      <c r="AY1641" s="116" t="s">
        <v>2106</v>
      </c>
      <c r="AZ1641" s="116" t="s">
        <v>2107</v>
      </c>
      <c r="BA1641" s="116" t="str">
        <f t="shared" si="451"/>
        <v>RP7</v>
      </c>
    </row>
    <row r="1642" spans="48:53" hidden="1" x14ac:dyDescent="0.3">
      <c r="AV1642" s="115" t="str">
        <f t="shared" si="450"/>
        <v>RP7SPALDING COMM C1</v>
      </c>
      <c r="AW1642" s="116" t="s">
        <v>2112</v>
      </c>
      <c r="AX1642" s="116" t="s">
        <v>2113</v>
      </c>
      <c r="AY1642" s="116" t="s">
        <v>2112</v>
      </c>
      <c r="AZ1642" s="116" t="s">
        <v>2113</v>
      </c>
      <c r="BA1642" s="116" t="str">
        <f t="shared" si="451"/>
        <v>RP7</v>
      </c>
    </row>
    <row r="1643" spans="48:53" hidden="1" x14ac:dyDescent="0.3">
      <c r="AV1643" s="115" t="str">
        <f t="shared" si="450"/>
        <v>RP7SPIRE WALK</v>
      </c>
      <c r="AW1643" s="116" t="s">
        <v>2125</v>
      </c>
      <c r="AX1643" s="116" t="s">
        <v>2126</v>
      </c>
      <c r="AY1643" s="116" t="s">
        <v>2125</v>
      </c>
      <c r="AZ1643" s="116" t="s">
        <v>2126</v>
      </c>
      <c r="BA1643" s="116" t="str">
        <f t="shared" si="451"/>
        <v>RP7</v>
      </c>
    </row>
    <row r="1644" spans="48:53" ht="12.75" hidden="1" customHeight="1" x14ac:dyDescent="0.3">
      <c r="AV1644" s="115" t="str">
        <f t="shared" si="450"/>
        <v>RP7THE KEEP</v>
      </c>
      <c r="AW1644" s="116" t="s">
        <v>2077</v>
      </c>
      <c r="AX1644" s="116" t="s">
        <v>2078</v>
      </c>
      <c r="AY1644" s="116" t="s">
        <v>2077</v>
      </c>
      <c r="AZ1644" s="116" t="s">
        <v>2078</v>
      </c>
      <c r="BA1644" s="116" t="str">
        <f t="shared" si="451"/>
        <v>RP7</v>
      </c>
    </row>
    <row r="1645" spans="48:53" ht="12.75" hidden="1" customHeight="1" x14ac:dyDescent="0.3">
      <c r="AV1645" s="115" t="str">
        <f t="shared" si="450"/>
        <v>RP7THE WILLOWS- UNIT 5</v>
      </c>
      <c r="AW1645" s="116" t="s">
        <v>2127</v>
      </c>
      <c r="AX1645" s="116" t="s">
        <v>2128</v>
      </c>
      <c r="AY1645" s="116" t="s">
        <v>2127</v>
      </c>
      <c r="AZ1645" s="116" t="s">
        <v>2128</v>
      </c>
      <c r="BA1645" s="116" t="str">
        <f t="shared" si="451"/>
        <v>RP7</v>
      </c>
    </row>
    <row r="1646" spans="48:53" ht="12.75" hidden="1" customHeight="1" x14ac:dyDescent="0.3">
      <c r="AV1646" s="115" t="str">
        <f t="shared" si="450"/>
        <v>RP7THE WILLOWS- UNITS 1 AND 2</v>
      </c>
      <c r="AW1646" s="116" t="s">
        <v>2129</v>
      </c>
      <c r="AX1646" s="116" t="s">
        <v>2130</v>
      </c>
      <c r="AY1646" s="116" t="s">
        <v>2129</v>
      </c>
      <c r="AZ1646" s="116" t="s">
        <v>2130</v>
      </c>
      <c r="BA1646" s="116" t="str">
        <f t="shared" si="451"/>
        <v>RP7</v>
      </c>
    </row>
    <row r="1647" spans="48:53" hidden="1" x14ac:dyDescent="0.3">
      <c r="AV1647" s="115" t="str">
        <f t="shared" si="450"/>
        <v>RPADARENT VALLEY HOSPITAL - RPA28</v>
      </c>
      <c r="AW1647" s="116" t="s">
        <v>7944</v>
      </c>
      <c r="AX1647" s="116" t="s">
        <v>9345</v>
      </c>
      <c r="AY1647" s="116" t="s">
        <v>7944</v>
      </c>
      <c r="AZ1647" s="116" t="s">
        <v>9345</v>
      </c>
      <c r="BA1647" s="116" t="str">
        <f t="shared" si="451"/>
        <v>RPA</v>
      </c>
    </row>
    <row r="1648" spans="48:53" hidden="1" x14ac:dyDescent="0.3">
      <c r="AV1648" s="115" t="str">
        <f t="shared" si="450"/>
        <v>RPAGRAVESHAM COMMUNITY HOSPITAL - RPA68</v>
      </c>
      <c r="AW1648" s="116" t="s">
        <v>7945</v>
      </c>
      <c r="AX1648" s="116" t="s">
        <v>9346</v>
      </c>
      <c r="AY1648" s="116" t="s">
        <v>7945</v>
      </c>
      <c r="AZ1648" s="116" t="s">
        <v>9346</v>
      </c>
      <c r="BA1648" s="116" t="str">
        <f t="shared" si="451"/>
        <v>RPA</v>
      </c>
    </row>
    <row r="1649" spans="48:53" hidden="1" x14ac:dyDescent="0.3">
      <c r="AV1649" s="115" t="str">
        <f t="shared" si="450"/>
        <v>RPAMAIDSTONE HOSPITAL - RPA27</v>
      </c>
      <c r="AW1649" s="116" t="s">
        <v>7946</v>
      </c>
      <c r="AX1649" s="116" t="s">
        <v>9347</v>
      </c>
      <c r="AY1649" s="116" t="s">
        <v>7946</v>
      </c>
      <c r="AZ1649" s="116" t="s">
        <v>9347</v>
      </c>
      <c r="BA1649" s="116" t="str">
        <f t="shared" si="451"/>
        <v>RPA</v>
      </c>
    </row>
    <row r="1650" spans="48:53" hidden="1" x14ac:dyDescent="0.3">
      <c r="AV1650" s="115" t="str">
        <f t="shared" si="450"/>
        <v>RPAMEDWAY MARITIME HOSPITAL - RPA02</v>
      </c>
      <c r="AW1650" s="116" t="s">
        <v>7947</v>
      </c>
      <c r="AX1650" s="116" t="s">
        <v>9348</v>
      </c>
      <c r="AY1650" s="116" t="s">
        <v>7947</v>
      </c>
      <c r="AZ1650" s="116" t="s">
        <v>9348</v>
      </c>
      <c r="BA1650" s="116" t="str">
        <f t="shared" si="451"/>
        <v>RPA</v>
      </c>
    </row>
    <row r="1651" spans="48:53" ht="12.75" hidden="1" customHeight="1" x14ac:dyDescent="0.3">
      <c r="AV1651" s="115" t="str">
        <f t="shared" si="450"/>
        <v>RPASHEPPEY COMMUNITY HOSPITAL - RPA17</v>
      </c>
      <c r="AW1651" s="116" t="s">
        <v>7948</v>
      </c>
      <c r="AX1651" s="116" t="s">
        <v>9349</v>
      </c>
      <c r="AY1651" s="116" t="s">
        <v>7948</v>
      </c>
      <c r="AZ1651" s="116" t="s">
        <v>9349</v>
      </c>
      <c r="BA1651" s="116" t="str">
        <f t="shared" si="451"/>
        <v>RPA</v>
      </c>
    </row>
    <row r="1652" spans="48:53" hidden="1" x14ac:dyDescent="0.3">
      <c r="AV1652" s="115" t="str">
        <f t="shared" si="450"/>
        <v>RPASITTINGBOURNE HOSPITAL - RPA29</v>
      </c>
      <c r="AW1652" s="116" t="s">
        <v>7949</v>
      </c>
      <c r="AX1652" s="116" t="s">
        <v>9350</v>
      </c>
      <c r="AY1652" s="116" t="s">
        <v>7949</v>
      </c>
      <c r="AZ1652" s="116" t="s">
        <v>9350</v>
      </c>
      <c r="BA1652" s="116" t="str">
        <f t="shared" si="451"/>
        <v>RPA</v>
      </c>
    </row>
    <row r="1653" spans="48:53" hidden="1" x14ac:dyDescent="0.3">
      <c r="AV1653" s="115" t="str">
        <f t="shared" si="450"/>
        <v>RPASPIRE ALEXANDRA HOSPITAL - RPA44</v>
      </c>
      <c r="AW1653" s="116" t="s">
        <v>7950</v>
      </c>
      <c r="AX1653" s="116" t="s">
        <v>9351</v>
      </c>
      <c r="AY1653" s="116" t="s">
        <v>7950</v>
      </c>
      <c r="AZ1653" s="116" t="s">
        <v>9351</v>
      </c>
      <c r="BA1653" s="116" t="str">
        <f t="shared" si="451"/>
        <v>RPA</v>
      </c>
    </row>
    <row r="1654" spans="48:53" hidden="1" x14ac:dyDescent="0.3">
      <c r="AV1654" s="115" t="str">
        <f t="shared" si="450"/>
        <v>RPCASHFORD HOSPITAL - RPC40</v>
      </c>
      <c r="AW1654" s="116" t="s">
        <v>7951</v>
      </c>
      <c r="AX1654" s="116" t="s">
        <v>9352</v>
      </c>
      <c r="AY1654" s="116" t="s">
        <v>7951</v>
      </c>
      <c r="AZ1654" s="116" t="s">
        <v>9352</v>
      </c>
      <c r="BA1654" s="116" t="str">
        <f t="shared" si="451"/>
        <v>RPC</v>
      </c>
    </row>
    <row r="1655" spans="48:53" hidden="1" x14ac:dyDescent="0.3">
      <c r="AV1655" s="115" t="str">
        <f t="shared" ref="AV1655:AV1718" si="452">CONCATENATE(LEFT(AW1655, 3),AX1655)</f>
        <v>RPCBUCKLAND HOSPITAL - RPC20</v>
      </c>
      <c r="AW1655" s="116" t="s">
        <v>7952</v>
      </c>
      <c r="AX1655" s="116" t="s">
        <v>9353</v>
      </c>
      <c r="AY1655" s="116" t="s">
        <v>7952</v>
      </c>
      <c r="AZ1655" s="116" t="s">
        <v>9353</v>
      </c>
      <c r="BA1655" s="116" t="str">
        <f t="shared" ref="BA1655:BA1718" si="453">LEFT(AY1655,3)</f>
        <v>RPC</v>
      </c>
    </row>
    <row r="1656" spans="48:53" hidden="1" x14ac:dyDescent="0.3">
      <c r="AV1656" s="115" t="str">
        <f t="shared" si="452"/>
        <v>RPCDARENT VALLEY HOSPITAL - RPC12</v>
      </c>
      <c r="AW1656" s="116" t="s">
        <v>7953</v>
      </c>
      <c r="AX1656" s="116" t="s">
        <v>9354</v>
      </c>
      <c r="AY1656" s="116" t="s">
        <v>7953</v>
      </c>
      <c r="AZ1656" s="116" t="s">
        <v>9354</v>
      </c>
      <c r="BA1656" s="116" t="str">
        <f t="shared" si="453"/>
        <v>RPC</v>
      </c>
    </row>
    <row r="1657" spans="48:53" hidden="1" x14ac:dyDescent="0.3">
      <c r="AV1657" s="115" t="str">
        <f t="shared" si="452"/>
        <v>RPCHORSHAM HOSPITAL - RPC30</v>
      </c>
      <c r="AW1657" s="116" t="s">
        <v>7954</v>
      </c>
      <c r="AX1657" s="116" t="s">
        <v>9355</v>
      </c>
      <c r="AY1657" s="116" t="s">
        <v>7954</v>
      </c>
      <c r="AZ1657" s="116" t="s">
        <v>9355</v>
      </c>
      <c r="BA1657" s="116" t="str">
        <f t="shared" si="453"/>
        <v>RPC</v>
      </c>
    </row>
    <row r="1658" spans="48:53" hidden="1" x14ac:dyDescent="0.3">
      <c r="AV1658" s="115" t="str">
        <f t="shared" si="452"/>
        <v>RPCKENT AND CANTERBURY HOSPITAL - RPC18</v>
      </c>
      <c r="AW1658" s="116" t="s">
        <v>7955</v>
      </c>
      <c r="AX1658" s="116" t="s">
        <v>9356</v>
      </c>
      <c r="AY1658" s="116" t="s">
        <v>7955</v>
      </c>
      <c r="AZ1658" s="116" t="s">
        <v>9356</v>
      </c>
      <c r="BA1658" s="116" t="str">
        <f t="shared" si="453"/>
        <v>RPC</v>
      </c>
    </row>
    <row r="1659" spans="48:53" hidden="1" x14ac:dyDescent="0.3">
      <c r="AV1659" s="115" t="str">
        <f t="shared" si="452"/>
        <v>RPCKENT AND SUSSEX HOSPITAL - RPC13</v>
      </c>
      <c r="AW1659" s="116" t="s">
        <v>7956</v>
      </c>
      <c r="AX1659" s="116" t="s">
        <v>9357</v>
      </c>
      <c r="AY1659" s="116" t="s">
        <v>7956</v>
      </c>
      <c r="AZ1659" s="116" t="s">
        <v>9357</v>
      </c>
      <c r="BA1659" s="116" t="str">
        <f t="shared" si="453"/>
        <v>RPC</v>
      </c>
    </row>
    <row r="1660" spans="48:53" hidden="1" x14ac:dyDescent="0.3">
      <c r="AV1660" s="115" t="str">
        <f t="shared" si="452"/>
        <v>RPCMAIDSTONE DISTRICT GENERAL HOSPITAL - RPC15</v>
      </c>
      <c r="AW1660" s="116" t="s">
        <v>7957</v>
      </c>
      <c r="AX1660" s="116" t="s">
        <v>9358</v>
      </c>
      <c r="AY1660" s="116" t="s">
        <v>7957</v>
      </c>
      <c r="AZ1660" s="116" t="s">
        <v>9358</v>
      </c>
      <c r="BA1660" s="116" t="str">
        <f t="shared" si="453"/>
        <v>RPC</v>
      </c>
    </row>
    <row r="1661" spans="48:53" hidden="1" x14ac:dyDescent="0.3">
      <c r="AV1661" s="115" t="str">
        <f t="shared" si="452"/>
        <v>RPCMEDWAY MARITIME HOSPITAL - RPC11</v>
      </c>
      <c r="AW1661" s="116" t="s">
        <v>7958</v>
      </c>
      <c r="AX1661" s="116" t="s">
        <v>9359</v>
      </c>
      <c r="AY1661" s="116" t="s">
        <v>7958</v>
      </c>
      <c r="AZ1661" s="116" t="s">
        <v>9359</v>
      </c>
      <c r="BA1661" s="116" t="str">
        <f t="shared" si="453"/>
        <v>RPC</v>
      </c>
    </row>
    <row r="1662" spans="48:53" hidden="1" x14ac:dyDescent="0.3">
      <c r="AV1662" s="115" t="str">
        <f t="shared" si="452"/>
        <v>RPCQUEEN VICTORIA HOSPITAL (EAST GRINSTEAD) - RPC04</v>
      </c>
      <c r="AW1662" s="116" t="s">
        <v>7959</v>
      </c>
      <c r="AX1662" s="116" t="s">
        <v>9360</v>
      </c>
      <c r="AY1662" s="116" t="s">
        <v>7959</v>
      </c>
      <c r="AZ1662" s="116" t="s">
        <v>9360</v>
      </c>
      <c r="BA1662" s="116" t="str">
        <f t="shared" si="453"/>
        <v>RPC</v>
      </c>
    </row>
    <row r="1663" spans="48:53" hidden="1" x14ac:dyDescent="0.3">
      <c r="AV1663" s="115" t="str">
        <f t="shared" si="452"/>
        <v>RPCSEVENOAKS HOSPITAL - RPC16</v>
      </c>
      <c r="AW1663" s="116" t="s">
        <v>7960</v>
      </c>
      <c r="AX1663" s="116" t="s">
        <v>9361</v>
      </c>
      <c r="AY1663" s="116" t="s">
        <v>7960</v>
      </c>
      <c r="AZ1663" s="116" t="s">
        <v>9361</v>
      </c>
      <c r="BA1663" s="116" t="str">
        <f t="shared" si="453"/>
        <v>RPC</v>
      </c>
    </row>
    <row r="1664" spans="48:53" hidden="1" x14ac:dyDescent="0.3">
      <c r="AV1664" s="115" t="str">
        <f t="shared" si="452"/>
        <v>RPCUCKFIELD HOSPITAL - RPC31</v>
      </c>
      <c r="AW1664" s="116" t="s">
        <v>7961</v>
      </c>
      <c r="AX1664" s="116" t="s">
        <v>9362</v>
      </c>
      <c r="AY1664" s="116" t="s">
        <v>7961</v>
      </c>
      <c r="AZ1664" s="116" t="s">
        <v>9362</v>
      </c>
      <c r="BA1664" s="116" t="str">
        <f t="shared" si="453"/>
        <v>RPC</v>
      </c>
    </row>
    <row r="1665" spans="48:53" ht="12.75" hidden="1" customHeight="1" x14ac:dyDescent="0.3">
      <c r="AV1665" s="115" t="str">
        <f t="shared" si="452"/>
        <v>RPCWILLIAM HARVEY HOSPITAL - RPC17</v>
      </c>
      <c r="AW1665" s="116" t="s">
        <v>7962</v>
      </c>
      <c r="AX1665" s="116" t="s">
        <v>9363</v>
      </c>
      <c r="AY1665" s="116" t="s">
        <v>7962</v>
      </c>
      <c r="AZ1665" s="116" t="s">
        <v>9363</v>
      </c>
      <c r="BA1665" s="116" t="str">
        <f t="shared" si="453"/>
        <v>RPC</v>
      </c>
    </row>
    <row r="1666" spans="48:53" hidden="1" x14ac:dyDescent="0.3">
      <c r="AV1666" s="115" t="str">
        <f t="shared" si="452"/>
        <v>RPG1 WENSLEY CLOSE</v>
      </c>
      <c r="AW1666" s="116" t="s">
        <v>8389</v>
      </c>
      <c r="AX1666" s="116" t="s">
        <v>9364</v>
      </c>
      <c r="AY1666" s="116" t="s">
        <v>8389</v>
      </c>
      <c r="AZ1666" s="116" t="s">
        <v>9364</v>
      </c>
      <c r="BA1666" s="116" t="str">
        <f t="shared" si="453"/>
        <v>RPG</v>
      </c>
    </row>
    <row r="1667" spans="48:53" hidden="1" x14ac:dyDescent="0.3">
      <c r="AV1667" s="115" t="str">
        <f t="shared" si="452"/>
        <v>RPGALDT</v>
      </c>
      <c r="AW1667" s="116" t="s">
        <v>1399</v>
      </c>
      <c r="AX1667" s="116" t="s">
        <v>1400</v>
      </c>
      <c r="AY1667" s="116" t="s">
        <v>1399</v>
      </c>
      <c r="AZ1667" s="116" t="s">
        <v>1400</v>
      </c>
      <c r="BA1667" s="116" t="str">
        <f t="shared" si="453"/>
        <v>RPG</v>
      </c>
    </row>
    <row r="1668" spans="48:53" hidden="1" x14ac:dyDescent="0.3">
      <c r="AV1668" s="115" t="str">
        <f t="shared" si="452"/>
        <v>RPGATLAS HOUSE</v>
      </c>
      <c r="AW1668" s="116" t="s">
        <v>8558</v>
      </c>
      <c r="AX1668" s="116" t="s">
        <v>9365</v>
      </c>
      <c r="AY1668" s="116" t="s">
        <v>8558</v>
      </c>
      <c r="AZ1668" s="116" t="s">
        <v>9365</v>
      </c>
      <c r="BA1668" s="116" t="str">
        <f t="shared" si="453"/>
        <v>RPG</v>
      </c>
    </row>
    <row r="1669" spans="48:53" hidden="1" x14ac:dyDescent="0.3">
      <c r="AV1669" s="115" t="str">
        <f t="shared" si="452"/>
        <v>RPGBAREFOOT LODGE</v>
      </c>
      <c r="AW1669" s="116" t="s">
        <v>8387</v>
      </c>
      <c r="AX1669" s="116" t="s">
        <v>9366</v>
      </c>
      <c r="AY1669" s="116" t="s">
        <v>8387</v>
      </c>
      <c r="AZ1669" s="116" t="s">
        <v>9366</v>
      </c>
      <c r="BA1669" s="116" t="str">
        <f t="shared" si="453"/>
        <v>RPG</v>
      </c>
    </row>
    <row r="1670" spans="48:53" hidden="1" x14ac:dyDescent="0.3">
      <c r="AV1670" s="115" t="str">
        <f t="shared" si="452"/>
        <v>RPGBELMARSH</v>
      </c>
      <c r="AW1670" s="116" t="s">
        <v>10096</v>
      </c>
      <c r="AX1670" s="116" t="s">
        <v>10095</v>
      </c>
      <c r="AY1670" s="116" t="s">
        <v>10096</v>
      </c>
      <c r="AZ1670" s="116" t="s">
        <v>10095</v>
      </c>
      <c r="BA1670" s="116" t="str">
        <f t="shared" si="453"/>
        <v>RPG</v>
      </c>
    </row>
    <row r="1671" spans="48:53" hidden="1" x14ac:dyDescent="0.3">
      <c r="AV1671" s="115" t="str">
        <f t="shared" si="452"/>
        <v>RPGBEVAN INTERMEDIATE CARE UNIT</v>
      </c>
      <c r="AW1671" s="116" t="s">
        <v>1429</v>
      </c>
      <c r="AX1671" s="116" t="s">
        <v>1430</v>
      </c>
      <c r="AY1671" s="116" t="s">
        <v>1429</v>
      </c>
      <c r="AZ1671" s="116" t="s">
        <v>1430</v>
      </c>
      <c r="BA1671" s="116" t="str">
        <f t="shared" si="453"/>
        <v>RPG</v>
      </c>
    </row>
    <row r="1672" spans="48:53" hidden="1" x14ac:dyDescent="0.3">
      <c r="AV1672" s="115" t="str">
        <f t="shared" si="452"/>
        <v>RPGBRACTON</v>
      </c>
      <c r="AW1672" s="116" t="s">
        <v>8386</v>
      </c>
      <c r="AX1672" s="116" t="s">
        <v>9367</v>
      </c>
      <c r="AY1672" s="116" t="s">
        <v>8386</v>
      </c>
      <c r="AZ1672" s="116" t="s">
        <v>9367</v>
      </c>
      <c r="BA1672" s="116" t="str">
        <f t="shared" si="453"/>
        <v>RPG</v>
      </c>
    </row>
    <row r="1673" spans="48:53" hidden="1" x14ac:dyDescent="0.3">
      <c r="AV1673" s="115" t="str">
        <f t="shared" si="452"/>
        <v>RPGBRIDGEWAYS DAY HOSPITAL</v>
      </c>
      <c r="AW1673" s="116" t="s">
        <v>1403</v>
      </c>
      <c r="AX1673" s="116" t="s">
        <v>1404</v>
      </c>
      <c r="AY1673" s="116" t="s">
        <v>1403</v>
      </c>
      <c r="AZ1673" s="116" t="s">
        <v>1404</v>
      </c>
      <c r="BA1673" s="116" t="str">
        <f t="shared" si="453"/>
        <v>RPG</v>
      </c>
    </row>
    <row r="1674" spans="48:53" hidden="1" x14ac:dyDescent="0.3">
      <c r="AV1674" s="115" t="str">
        <f t="shared" si="452"/>
        <v>RPGCARLTON PARADE</v>
      </c>
      <c r="AW1674" s="116" t="s">
        <v>1383</v>
      </c>
      <c r="AX1674" s="116" t="s">
        <v>1384</v>
      </c>
      <c r="AY1674" s="116" t="s">
        <v>1383</v>
      </c>
      <c r="AZ1674" s="116" t="s">
        <v>1384</v>
      </c>
      <c r="BA1674" s="116" t="str">
        <f t="shared" si="453"/>
        <v>RPG</v>
      </c>
    </row>
    <row r="1675" spans="48:53" hidden="1" x14ac:dyDescent="0.3">
      <c r="AV1675" s="115" t="str">
        <f t="shared" si="452"/>
        <v>RPGCHILDREN'S COMMUNITY NURSING</v>
      </c>
      <c r="AW1675" s="116" t="s">
        <v>1453</v>
      </c>
      <c r="AX1675" s="116" t="s">
        <v>1454</v>
      </c>
      <c r="AY1675" s="116" t="s">
        <v>1453</v>
      </c>
      <c r="AZ1675" s="116" t="s">
        <v>1454</v>
      </c>
      <c r="BA1675" s="116" t="str">
        <f t="shared" si="453"/>
        <v>RPG</v>
      </c>
    </row>
    <row r="1676" spans="48:53" hidden="1" x14ac:dyDescent="0.3">
      <c r="AV1676" s="115" t="str">
        <f t="shared" si="452"/>
        <v>RPGCPU DIRECTORATE</v>
      </c>
      <c r="AW1676" s="116" t="s">
        <v>1425</v>
      </c>
      <c r="AX1676" s="116" t="s">
        <v>1426</v>
      </c>
      <c r="AY1676" s="116" t="s">
        <v>1425</v>
      </c>
      <c r="AZ1676" s="116" t="s">
        <v>1426</v>
      </c>
      <c r="BA1676" s="116" t="str">
        <f t="shared" si="453"/>
        <v>RPG</v>
      </c>
    </row>
    <row r="1677" spans="48:53" hidden="1" x14ac:dyDescent="0.3">
      <c r="AV1677" s="115" t="str">
        <f t="shared" si="452"/>
        <v>RPGDR DESAI &amp; PARTNERS</v>
      </c>
      <c r="AW1677" s="116" t="s">
        <v>1451</v>
      </c>
      <c r="AX1677" s="116" t="s">
        <v>1452</v>
      </c>
      <c r="AY1677" s="116" t="s">
        <v>1451</v>
      </c>
      <c r="AZ1677" s="116" t="s">
        <v>1452</v>
      </c>
      <c r="BA1677" s="116" t="str">
        <f t="shared" si="453"/>
        <v>RPG</v>
      </c>
    </row>
    <row r="1678" spans="48:53" hidden="1" x14ac:dyDescent="0.3">
      <c r="AV1678" s="115" t="str">
        <f t="shared" si="452"/>
        <v>RPGEDGE HILL</v>
      </c>
      <c r="AW1678" s="116" t="s">
        <v>1405</v>
      </c>
      <c r="AX1678" s="116" t="s">
        <v>1406</v>
      </c>
      <c r="AY1678" s="116" t="s">
        <v>1405</v>
      </c>
      <c r="AZ1678" s="116" t="s">
        <v>1406</v>
      </c>
      <c r="BA1678" s="116" t="str">
        <f t="shared" si="453"/>
        <v>RPG</v>
      </c>
    </row>
    <row r="1679" spans="48:53" hidden="1" x14ac:dyDescent="0.3">
      <c r="AV1679" s="115" t="str">
        <f t="shared" si="452"/>
        <v>RPGFAIRFIELD HC</v>
      </c>
      <c r="AW1679" s="116" t="s">
        <v>1435</v>
      </c>
      <c r="AX1679" s="116" t="s">
        <v>1436</v>
      </c>
      <c r="AY1679" s="116" t="s">
        <v>1435</v>
      </c>
      <c r="AZ1679" s="116" t="s">
        <v>1436</v>
      </c>
      <c r="BA1679" s="116" t="str">
        <f t="shared" si="453"/>
        <v>RPG</v>
      </c>
    </row>
    <row r="1680" spans="48:53" hidden="1" x14ac:dyDescent="0.3">
      <c r="AV1680" s="115" t="str">
        <f t="shared" si="452"/>
        <v>RPGGALLIONS REACH</v>
      </c>
      <c r="AW1680" s="116" t="s">
        <v>1433</v>
      </c>
      <c r="AX1680" s="116" t="s">
        <v>1434</v>
      </c>
      <c r="AY1680" s="116" t="s">
        <v>1433</v>
      </c>
      <c r="AZ1680" s="116" t="s">
        <v>1434</v>
      </c>
      <c r="BA1680" s="116" t="str">
        <f t="shared" si="453"/>
        <v>RPG</v>
      </c>
    </row>
    <row r="1681" spans="48:53" hidden="1" x14ac:dyDescent="0.3">
      <c r="AV1681" s="115" t="str">
        <f t="shared" si="452"/>
        <v>RPGGOLDIE LEIGH</v>
      </c>
      <c r="AW1681" s="116" t="s">
        <v>1389</v>
      </c>
      <c r="AX1681" s="116" t="s">
        <v>1390</v>
      </c>
      <c r="AY1681" s="116" t="s">
        <v>1389</v>
      </c>
      <c r="AZ1681" s="116" t="s">
        <v>1390</v>
      </c>
      <c r="BA1681" s="116" t="str">
        <f t="shared" si="453"/>
        <v>RPG</v>
      </c>
    </row>
    <row r="1682" spans="48:53" hidden="1" x14ac:dyDescent="0.3">
      <c r="AV1682" s="115" t="str">
        <f t="shared" si="452"/>
        <v>RPGGREEN PARK'S HOUSE</v>
      </c>
      <c r="AW1682" s="116" t="s">
        <v>8384</v>
      </c>
      <c r="AX1682" s="116" t="s">
        <v>9368</v>
      </c>
      <c r="AY1682" s="116" t="s">
        <v>8384</v>
      </c>
      <c r="AZ1682" s="116" t="s">
        <v>9368</v>
      </c>
      <c r="BA1682" s="116" t="str">
        <f t="shared" si="453"/>
        <v>RPG</v>
      </c>
    </row>
    <row r="1683" spans="48:53" hidden="1" x14ac:dyDescent="0.3">
      <c r="AV1683" s="115" t="str">
        <f t="shared" si="452"/>
        <v>RPGGREENWICH PENNISULAR HC</v>
      </c>
      <c r="AW1683" s="116" t="s">
        <v>1449</v>
      </c>
      <c r="AX1683" s="116" t="s">
        <v>1450</v>
      </c>
      <c r="AY1683" s="116" t="s">
        <v>1449</v>
      </c>
      <c r="AZ1683" s="116" t="s">
        <v>1450</v>
      </c>
      <c r="BA1683" s="116" t="str">
        <f t="shared" si="453"/>
        <v>RPG</v>
      </c>
    </row>
    <row r="1684" spans="48:53" hidden="1" x14ac:dyDescent="0.3">
      <c r="AV1684" s="115" t="str">
        <f t="shared" si="452"/>
        <v>RPGGREENWOOD</v>
      </c>
      <c r="AW1684" s="116" t="s">
        <v>1421</v>
      </c>
      <c r="AX1684" s="116" t="s">
        <v>1422</v>
      </c>
      <c r="AY1684" s="116" t="s">
        <v>1421</v>
      </c>
      <c r="AZ1684" s="116" t="s">
        <v>1422</v>
      </c>
      <c r="BA1684" s="116" t="str">
        <f t="shared" si="453"/>
        <v>RPG</v>
      </c>
    </row>
    <row r="1685" spans="48:53" hidden="1" x14ac:dyDescent="0.3">
      <c r="AV1685" s="115" t="str">
        <f t="shared" si="452"/>
        <v>RPGHAZELWOOD</v>
      </c>
      <c r="AW1685" s="116" t="s">
        <v>1423</v>
      </c>
      <c r="AX1685" s="116" t="s">
        <v>1424</v>
      </c>
      <c r="AY1685" s="116" t="s">
        <v>1423</v>
      </c>
      <c r="AZ1685" s="116" t="s">
        <v>1424</v>
      </c>
      <c r="BA1685" s="116" t="str">
        <f t="shared" si="453"/>
        <v>RPG</v>
      </c>
    </row>
    <row r="1686" spans="48:53" hidden="1" x14ac:dyDescent="0.3">
      <c r="AV1686" s="115" t="str">
        <f t="shared" si="452"/>
        <v>RPGHILLTOPS NURSERY</v>
      </c>
      <c r="AW1686" s="116" t="s">
        <v>1413</v>
      </c>
      <c r="AX1686" s="116" t="s">
        <v>1414</v>
      </c>
      <c r="AY1686" s="116" t="s">
        <v>1413</v>
      </c>
      <c r="AZ1686" s="116" t="s">
        <v>1414</v>
      </c>
      <c r="BA1686" s="116" t="str">
        <f t="shared" si="453"/>
        <v>RPG</v>
      </c>
    </row>
    <row r="1687" spans="48:53" hidden="1" x14ac:dyDescent="0.3">
      <c r="AV1687" s="115" t="str">
        <f t="shared" si="452"/>
        <v>RPGISIS</v>
      </c>
      <c r="AW1687" s="116" t="s">
        <v>10093</v>
      </c>
      <c r="AX1687" s="116" t="s">
        <v>10094</v>
      </c>
      <c r="AY1687" s="116" t="s">
        <v>10093</v>
      </c>
      <c r="AZ1687" s="116" t="s">
        <v>10094</v>
      </c>
      <c r="BA1687" s="116" t="str">
        <f t="shared" si="453"/>
        <v>RPG</v>
      </c>
    </row>
    <row r="1688" spans="48:53" hidden="1" x14ac:dyDescent="0.3">
      <c r="AV1688" s="115" t="str">
        <f t="shared" si="452"/>
        <v>RPGIVY WILLIS</v>
      </c>
      <c r="AW1688" s="116" t="s">
        <v>8388</v>
      </c>
      <c r="AX1688" s="116" t="s">
        <v>9369</v>
      </c>
      <c r="AY1688" s="116" t="s">
        <v>8388</v>
      </c>
      <c r="AZ1688" s="116" t="s">
        <v>9369</v>
      </c>
      <c r="BA1688" s="116" t="str">
        <f t="shared" si="453"/>
        <v>RPG</v>
      </c>
    </row>
    <row r="1689" spans="48:53" hidden="1" x14ac:dyDescent="0.3">
      <c r="AV1689" s="115" t="str">
        <f t="shared" si="452"/>
        <v>RPGJAMES WOLFE</v>
      </c>
      <c r="AW1689" s="116" t="s">
        <v>1445</v>
      </c>
      <c r="AX1689" s="116" t="s">
        <v>1446</v>
      </c>
      <c r="AY1689" s="116" t="s">
        <v>1445</v>
      </c>
      <c r="AZ1689" s="116" t="s">
        <v>1446</v>
      </c>
      <c r="BA1689" s="116" t="str">
        <f t="shared" si="453"/>
        <v>RPG</v>
      </c>
    </row>
    <row r="1690" spans="48:53" hidden="1" x14ac:dyDescent="0.3">
      <c r="AV1690" s="115" t="str">
        <f t="shared" si="452"/>
        <v>RPGJOYDENS &amp; BIRCHWOOD</v>
      </c>
      <c r="AW1690" s="116" t="s">
        <v>1411</v>
      </c>
      <c r="AX1690" s="116" t="s">
        <v>1412</v>
      </c>
      <c r="AY1690" s="116" t="s">
        <v>1411</v>
      </c>
      <c r="AZ1690" s="116" t="s">
        <v>1412</v>
      </c>
      <c r="BA1690" s="116" t="str">
        <f t="shared" si="453"/>
        <v>RPG</v>
      </c>
    </row>
    <row r="1691" spans="48:53" hidden="1" x14ac:dyDescent="0.3">
      <c r="AV1691" s="115" t="str">
        <f t="shared" si="452"/>
        <v>RPGLAKESIDE HC</v>
      </c>
      <c r="AW1691" s="116" t="s">
        <v>1447</v>
      </c>
      <c r="AX1691" s="116" t="s">
        <v>1448</v>
      </c>
      <c r="AY1691" s="116" t="s">
        <v>1447</v>
      </c>
      <c r="AZ1691" s="116" t="s">
        <v>1448</v>
      </c>
      <c r="BA1691" s="116" t="str">
        <f t="shared" si="453"/>
        <v>RPG</v>
      </c>
    </row>
    <row r="1692" spans="48:53" hidden="1" x14ac:dyDescent="0.3">
      <c r="AV1692" s="115" t="str">
        <f t="shared" si="452"/>
        <v>RPGMANORBROOK HC</v>
      </c>
      <c r="AW1692" s="116" t="s">
        <v>1441</v>
      </c>
      <c r="AX1692" s="116" t="s">
        <v>1442</v>
      </c>
      <c r="AY1692" s="116" t="s">
        <v>1441</v>
      </c>
      <c r="AZ1692" s="116" t="s">
        <v>1442</v>
      </c>
      <c r="BA1692" s="116" t="str">
        <f t="shared" si="453"/>
        <v>RPG</v>
      </c>
    </row>
    <row r="1693" spans="48:53" hidden="1" x14ac:dyDescent="0.3">
      <c r="AV1693" s="115" t="str">
        <f t="shared" si="452"/>
        <v>RPGMEMORIAL HOSPITAL</v>
      </c>
      <c r="AW1693" s="116" t="s">
        <v>1385</v>
      </c>
      <c r="AX1693" s="116" t="s">
        <v>1386</v>
      </c>
      <c r="AY1693" s="116" t="s">
        <v>1385</v>
      </c>
      <c r="AZ1693" s="116" t="s">
        <v>1386</v>
      </c>
      <c r="BA1693" s="116" t="str">
        <f t="shared" si="453"/>
        <v>RPG</v>
      </c>
    </row>
    <row r="1694" spans="48:53" hidden="1" x14ac:dyDescent="0.3">
      <c r="AV1694" s="115" t="str">
        <f t="shared" si="452"/>
        <v>RPGNORTH HOUSE</v>
      </c>
      <c r="AW1694" s="116" t="s">
        <v>8385</v>
      </c>
      <c r="AX1694" s="116" t="s">
        <v>9370</v>
      </c>
      <c r="AY1694" s="116" t="s">
        <v>8385</v>
      </c>
      <c r="AZ1694" s="116" t="s">
        <v>9370</v>
      </c>
      <c r="BA1694" s="116" t="str">
        <f t="shared" si="453"/>
        <v>RPG</v>
      </c>
    </row>
    <row r="1695" spans="48:53" hidden="1" x14ac:dyDescent="0.3">
      <c r="AV1695" s="115" t="str">
        <f t="shared" si="452"/>
        <v>RPGOAKHURST</v>
      </c>
      <c r="AW1695" s="116" t="s">
        <v>1393</v>
      </c>
      <c r="AX1695" s="116" t="s">
        <v>1394</v>
      </c>
      <c r="AY1695" s="116" t="s">
        <v>1393</v>
      </c>
      <c r="AZ1695" s="116" t="s">
        <v>1394</v>
      </c>
      <c r="BA1695" s="116" t="str">
        <f t="shared" si="453"/>
        <v>RPG</v>
      </c>
    </row>
    <row r="1696" spans="48:53" hidden="1" x14ac:dyDescent="0.3">
      <c r="AV1696" s="115" t="str">
        <f t="shared" si="452"/>
        <v>RPGOAKWOOD HOUSE</v>
      </c>
      <c r="AW1696" s="116" t="s">
        <v>8390</v>
      </c>
      <c r="AX1696" s="116" t="s">
        <v>9371</v>
      </c>
      <c r="AY1696" s="116" t="s">
        <v>8390</v>
      </c>
      <c r="AZ1696" s="116" t="s">
        <v>9371</v>
      </c>
      <c r="BA1696" s="116" t="str">
        <f t="shared" si="453"/>
        <v>RPG</v>
      </c>
    </row>
    <row r="1697" spans="48:53" hidden="1" x14ac:dyDescent="0.3">
      <c r="AV1697" s="115" t="str">
        <f t="shared" si="452"/>
        <v>RPGOXLEAS HOUSE</v>
      </c>
      <c r="AW1697" s="116" t="s">
        <v>8383</v>
      </c>
      <c r="AX1697" s="116" t="s">
        <v>9372</v>
      </c>
      <c r="AY1697" s="116" t="s">
        <v>8383</v>
      </c>
      <c r="AZ1697" s="116" t="s">
        <v>9372</v>
      </c>
      <c r="BA1697" s="116" t="str">
        <f t="shared" si="453"/>
        <v>RPG</v>
      </c>
    </row>
    <row r="1698" spans="48:53" hidden="1" x14ac:dyDescent="0.3">
      <c r="AV1698" s="115" t="str">
        <f t="shared" si="452"/>
        <v>RPGQUEEN MARYS HOSPITAL</v>
      </c>
      <c r="AW1698" s="116" t="s">
        <v>1455</v>
      </c>
      <c r="AX1698" s="116" t="s">
        <v>1456</v>
      </c>
      <c r="AY1698" s="116" t="s">
        <v>1455</v>
      </c>
      <c r="AZ1698" s="116" t="s">
        <v>1456</v>
      </c>
      <c r="BA1698" s="116" t="str">
        <f t="shared" si="453"/>
        <v>RPG</v>
      </c>
    </row>
    <row r="1699" spans="48:53" hidden="1" x14ac:dyDescent="0.3">
      <c r="AV1699" s="115" t="str">
        <f t="shared" si="452"/>
        <v>RPGSECTOR IT SOLUTIONS</v>
      </c>
      <c r="AW1699" s="116" t="s">
        <v>1417</v>
      </c>
      <c r="AX1699" s="116" t="s">
        <v>1418</v>
      </c>
      <c r="AY1699" s="116" t="s">
        <v>1417</v>
      </c>
      <c r="AZ1699" s="116" t="s">
        <v>1418</v>
      </c>
      <c r="BA1699" s="116" t="str">
        <f t="shared" si="453"/>
        <v>RPG</v>
      </c>
    </row>
    <row r="1700" spans="48:53" hidden="1" x14ac:dyDescent="0.3">
      <c r="AV1700" s="115" t="str">
        <f t="shared" si="452"/>
        <v>RPGSOMERSET VILLA</v>
      </c>
      <c r="AW1700" s="116" t="s">
        <v>1391</v>
      </c>
      <c r="AX1700" s="116" t="s">
        <v>1392</v>
      </c>
      <c r="AY1700" s="116" t="s">
        <v>1391</v>
      </c>
      <c r="AZ1700" s="116" t="s">
        <v>1392</v>
      </c>
      <c r="BA1700" s="116" t="str">
        <f t="shared" si="453"/>
        <v>RPG</v>
      </c>
    </row>
    <row r="1701" spans="48:53" hidden="1" x14ac:dyDescent="0.3">
      <c r="AV1701" s="115" t="str">
        <f t="shared" si="452"/>
        <v>RPGSOURCE</v>
      </c>
      <c r="AW1701" s="116" t="s">
        <v>1443</v>
      </c>
      <c r="AX1701" s="116" t="s">
        <v>1444</v>
      </c>
      <c r="AY1701" s="116" t="s">
        <v>1443</v>
      </c>
      <c r="AZ1701" s="116" t="s">
        <v>1444</v>
      </c>
      <c r="BA1701" s="116" t="str">
        <f t="shared" si="453"/>
        <v>RPG</v>
      </c>
    </row>
    <row r="1702" spans="48:53" hidden="1" x14ac:dyDescent="0.3">
      <c r="AV1702" s="115" t="str">
        <f t="shared" si="452"/>
        <v>RPGST MARKS HC</v>
      </c>
      <c r="AW1702" s="116" t="s">
        <v>1431</v>
      </c>
      <c r="AX1702" s="116" t="s">
        <v>1432</v>
      </c>
      <c r="AY1702" s="116" t="s">
        <v>1431</v>
      </c>
      <c r="AZ1702" s="116" t="s">
        <v>1432</v>
      </c>
      <c r="BA1702" s="116" t="str">
        <f t="shared" si="453"/>
        <v>RPG</v>
      </c>
    </row>
    <row r="1703" spans="48:53" hidden="1" x14ac:dyDescent="0.3">
      <c r="AV1703" s="115" t="str">
        <f t="shared" si="452"/>
        <v>RPGSTEP UP, STEP DOWN</v>
      </c>
      <c r="AW1703" s="116" t="s">
        <v>1427</v>
      </c>
      <c r="AX1703" s="116" t="s">
        <v>1428</v>
      </c>
      <c r="AY1703" s="116" t="s">
        <v>1427</v>
      </c>
      <c r="AZ1703" s="116" t="s">
        <v>1428</v>
      </c>
      <c r="BA1703" s="116" t="str">
        <f t="shared" si="453"/>
        <v>RPG</v>
      </c>
    </row>
    <row r="1704" spans="48:53" hidden="1" x14ac:dyDescent="0.3">
      <c r="AV1704" s="115" t="str">
        <f t="shared" si="452"/>
        <v>RPGSTEPPING STONES</v>
      </c>
      <c r="AW1704" s="116" t="s">
        <v>1407</v>
      </c>
      <c r="AX1704" s="116" t="s">
        <v>1408</v>
      </c>
      <c r="AY1704" s="116" t="s">
        <v>1407</v>
      </c>
      <c r="AZ1704" s="116" t="s">
        <v>1408</v>
      </c>
      <c r="BA1704" s="116" t="str">
        <f t="shared" si="453"/>
        <v>RPG</v>
      </c>
    </row>
    <row r="1705" spans="48:53" hidden="1" x14ac:dyDescent="0.3">
      <c r="AV1705" s="115" t="str">
        <f t="shared" si="452"/>
        <v>RPGTHAMESIDE</v>
      </c>
      <c r="AW1705" s="116" t="s">
        <v>10097</v>
      </c>
      <c r="AX1705" s="116" t="s">
        <v>10098</v>
      </c>
      <c r="AY1705" s="116" t="s">
        <v>10097</v>
      </c>
      <c r="AZ1705" s="116" t="s">
        <v>10098</v>
      </c>
      <c r="BA1705" s="116" t="str">
        <f t="shared" si="453"/>
        <v>RPG</v>
      </c>
    </row>
    <row r="1706" spans="48:53" hidden="1" x14ac:dyDescent="0.3">
      <c r="AV1706" s="115" t="str">
        <f t="shared" si="452"/>
        <v>RPGTHE COTTAGE</v>
      </c>
      <c r="AW1706" s="116" t="s">
        <v>1401</v>
      </c>
      <c r="AX1706" s="116" t="s">
        <v>1402</v>
      </c>
      <c r="AY1706" s="116" t="s">
        <v>1401</v>
      </c>
      <c r="AZ1706" s="116" t="s">
        <v>1402</v>
      </c>
      <c r="BA1706" s="116" t="str">
        <f t="shared" si="453"/>
        <v>RPG</v>
      </c>
    </row>
    <row r="1707" spans="48:53" hidden="1" x14ac:dyDescent="0.3">
      <c r="AV1707" s="115" t="str">
        <f t="shared" si="452"/>
        <v>RPGTHE HEIGHTS</v>
      </c>
      <c r="AW1707" s="116" t="s">
        <v>1397</v>
      </c>
      <c r="AX1707" s="116" t="s">
        <v>1398</v>
      </c>
      <c r="AY1707" s="116" t="s">
        <v>1397</v>
      </c>
      <c r="AZ1707" s="116" t="s">
        <v>1398</v>
      </c>
      <c r="BA1707" s="116" t="str">
        <f t="shared" si="453"/>
        <v>RPG</v>
      </c>
    </row>
    <row r="1708" spans="48:53" hidden="1" x14ac:dyDescent="0.3">
      <c r="AV1708" s="115" t="str">
        <f t="shared" si="452"/>
        <v>RPGTHE WALNUTS</v>
      </c>
      <c r="AW1708" s="116" t="s">
        <v>1395</v>
      </c>
      <c r="AX1708" s="116" t="s">
        <v>1396</v>
      </c>
      <c r="AY1708" s="116" t="s">
        <v>1395</v>
      </c>
      <c r="AZ1708" s="116" t="s">
        <v>1396</v>
      </c>
      <c r="BA1708" s="116" t="str">
        <f t="shared" si="453"/>
        <v>RPG</v>
      </c>
    </row>
    <row r="1709" spans="48:53" hidden="1" x14ac:dyDescent="0.3">
      <c r="AV1709" s="115" t="str">
        <f t="shared" si="452"/>
        <v>RPGTUGMUTTON</v>
      </c>
      <c r="AW1709" s="116" t="s">
        <v>1419</v>
      </c>
      <c r="AX1709" s="116" t="s">
        <v>1420</v>
      </c>
      <c r="AY1709" s="116" t="s">
        <v>1419</v>
      </c>
      <c r="AZ1709" s="116" t="s">
        <v>1420</v>
      </c>
      <c r="BA1709" s="116" t="str">
        <f t="shared" si="453"/>
        <v>RPG</v>
      </c>
    </row>
    <row r="1710" spans="48:53" hidden="1" x14ac:dyDescent="0.3">
      <c r="AV1710" s="115" t="str">
        <f t="shared" si="452"/>
        <v>RPGUPTON DAY HOSPITAL</v>
      </c>
      <c r="AW1710" s="116" t="s">
        <v>1409</v>
      </c>
      <c r="AX1710" s="116" t="s">
        <v>1410</v>
      </c>
      <c r="AY1710" s="116" t="s">
        <v>1409</v>
      </c>
      <c r="AZ1710" s="116" t="s">
        <v>1410</v>
      </c>
      <c r="BA1710" s="116" t="str">
        <f t="shared" si="453"/>
        <v>RPG</v>
      </c>
    </row>
    <row r="1711" spans="48:53" hidden="1" x14ac:dyDescent="0.3">
      <c r="AV1711" s="115" t="str">
        <f t="shared" si="452"/>
        <v>RPGVANBURGH HC</v>
      </c>
      <c r="AW1711" s="116" t="s">
        <v>1437</v>
      </c>
      <c r="AX1711" s="116" t="s">
        <v>1438</v>
      </c>
      <c r="AY1711" s="116" t="s">
        <v>1437</v>
      </c>
      <c r="AZ1711" s="116" t="s">
        <v>1438</v>
      </c>
      <c r="BA1711" s="116" t="str">
        <f t="shared" si="453"/>
        <v>RPG</v>
      </c>
    </row>
    <row r="1712" spans="48:53" hidden="1" x14ac:dyDescent="0.3">
      <c r="AV1712" s="115" t="str">
        <f t="shared" si="452"/>
        <v>RPGWALLACE HC</v>
      </c>
      <c r="AW1712" s="116" t="s">
        <v>1439</v>
      </c>
      <c r="AX1712" s="116" t="s">
        <v>1440</v>
      </c>
      <c r="AY1712" s="116" t="s">
        <v>1439</v>
      </c>
      <c r="AZ1712" s="116" t="s">
        <v>1440</v>
      </c>
      <c r="BA1712" s="116" t="str">
        <f t="shared" si="453"/>
        <v>RPG</v>
      </c>
    </row>
    <row r="1713" spans="48:53" hidden="1" x14ac:dyDescent="0.3">
      <c r="AV1713" s="115" t="str">
        <f t="shared" si="452"/>
        <v>RPGWEST PARK</v>
      </c>
      <c r="AW1713" s="116" t="s">
        <v>1415</v>
      </c>
      <c r="AX1713" s="116" t="s">
        <v>1416</v>
      </c>
      <c r="AY1713" s="116" t="s">
        <v>1415</v>
      </c>
      <c r="AZ1713" s="116" t="s">
        <v>1416</v>
      </c>
      <c r="BA1713" s="116" t="str">
        <f t="shared" si="453"/>
        <v>RPG</v>
      </c>
    </row>
    <row r="1714" spans="48:53" hidden="1" x14ac:dyDescent="0.3">
      <c r="AV1714" s="115" t="str">
        <f t="shared" si="452"/>
        <v>RPGWOODLANDS</v>
      </c>
      <c r="AW1714" s="116" t="s">
        <v>1387</v>
      </c>
      <c r="AX1714" s="116" t="s">
        <v>1388</v>
      </c>
      <c r="AY1714" s="116" t="s">
        <v>1387</v>
      </c>
      <c r="AZ1714" s="116" t="s">
        <v>1388</v>
      </c>
      <c r="BA1714" s="116" t="str">
        <f t="shared" si="453"/>
        <v>RPG</v>
      </c>
    </row>
    <row r="1715" spans="48:53" hidden="1" x14ac:dyDescent="0.3">
      <c r="AV1715" s="115" t="str">
        <f t="shared" si="452"/>
        <v>RPYSMCS AT CEDAR LODGE</v>
      </c>
      <c r="AW1715" s="116" t="s">
        <v>8850</v>
      </c>
      <c r="AX1715" s="116" t="s">
        <v>8851</v>
      </c>
      <c r="AY1715" s="116" t="s">
        <v>8850</v>
      </c>
      <c r="AZ1715" s="116" t="s">
        <v>8851</v>
      </c>
      <c r="BA1715" s="116" t="str">
        <f t="shared" si="453"/>
        <v>RPY</v>
      </c>
    </row>
    <row r="1716" spans="48:53" hidden="1" x14ac:dyDescent="0.3">
      <c r="AV1716" s="115" t="str">
        <f t="shared" si="452"/>
        <v>RPYTHE ROYAL MARSDEN HOSPITAL (LONDON) - RPY01</v>
      </c>
      <c r="AW1716" s="116" t="s">
        <v>7963</v>
      </c>
      <c r="AX1716" s="116" t="s">
        <v>9373</v>
      </c>
      <c r="AY1716" s="116" t="s">
        <v>7963</v>
      </c>
      <c r="AZ1716" s="116" t="s">
        <v>9373</v>
      </c>
      <c r="BA1716" s="116" t="str">
        <f t="shared" si="453"/>
        <v>RPY</v>
      </c>
    </row>
    <row r="1717" spans="48:53" hidden="1" x14ac:dyDescent="0.3">
      <c r="AV1717" s="115" t="str">
        <f t="shared" si="452"/>
        <v>RPYTHE ROYAL MARSDEN HOSPITAL (SURREY) - RPY02</v>
      </c>
      <c r="AW1717" s="116" t="s">
        <v>7964</v>
      </c>
      <c r="AX1717" s="116" t="s">
        <v>9374</v>
      </c>
      <c r="AY1717" s="116" t="s">
        <v>7964</v>
      </c>
      <c r="AZ1717" s="116" t="s">
        <v>9374</v>
      </c>
      <c r="BA1717" s="116" t="str">
        <f t="shared" si="453"/>
        <v>RPY</v>
      </c>
    </row>
    <row r="1718" spans="48:53" hidden="1" x14ac:dyDescent="0.3">
      <c r="AV1718" s="115" t="str">
        <f t="shared" si="452"/>
        <v>RQ3BIRMINGHAM CHILDREN'S HOSPITAL</v>
      </c>
      <c r="AW1718" s="116" t="s">
        <v>1645</v>
      </c>
      <c r="AX1718" s="116" t="s">
        <v>1646</v>
      </c>
      <c r="AY1718" s="116" t="s">
        <v>1645</v>
      </c>
      <c r="AZ1718" s="116" t="s">
        <v>1646</v>
      </c>
      <c r="BA1718" s="116" t="str">
        <f t="shared" si="453"/>
        <v>RQ3</v>
      </c>
    </row>
    <row r="1719" spans="48:53" hidden="1" x14ac:dyDescent="0.3">
      <c r="AV1719" s="115" t="str">
        <f t="shared" ref="AV1719:AV1783" si="454">CONCATENATE(LEFT(AW1719, 3),AX1719)</f>
        <v>RQ3BIRMINGHAM CHILDREN'S HOSPITAL - ACCIDENT &amp; EMERGENCY</v>
      </c>
      <c r="AW1719" s="116" t="s">
        <v>1651</v>
      </c>
      <c r="AX1719" s="116" t="s">
        <v>1652</v>
      </c>
      <c r="AY1719" s="116" t="s">
        <v>1651</v>
      </c>
      <c r="AZ1719" s="116" t="s">
        <v>1652</v>
      </c>
      <c r="BA1719" s="116" t="str">
        <f t="shared" ref="BA1719:BA1783" si="455">LEFT(AY1719,3)</f>
        <v>RQ3</v>
      </c>
    </row>
    <row r="1720" spans="48:53" hidden="1" x14ac:dyDescent="0.3">
      <c r="AV1720" s="115" t="str">
        <f t="shared" si="454"/>
        <v>RQ3BIRMINGHAM CHILDREN'S HOSPITAL - CARDIAC</v>
      </c>
      <c r="AW1720" s="116" t="s">
        <v>1653</v>
      </c>
      <c r="AX1720" s="116" t="s">
        <v>1654</v>
      </c>
      <c r="AY1720" s="116" t="s">
        <v>1653</v>
      </c>
      <c r="AZ1720" s="116" t="s">
        <v>1654</v>
      </c>
      <c r="BA1720" s="116" t="str">
        <f t="shared" si="455"/>
        <v>RQ3</v>
      </c>
    </row>
    <row r="1721" spans="48:53" hidden="1" x14ac:dyDescent="0.3">
      <c r="AV1721" s="115" t="str">
        <f t="shared" si="454"/>
        <v>RQ3BIRMINGHAM CHILDREN'S HOSPITAL - COMMUNITY TRUST</v>
      </c>
      <c r="AW1721" s="116" t="s">
        <v>1649</v>
      </c>
      <c r="AX1721" s="116" t="s">
        <v>1650</v>
      </c>
      <c r="AY1721" s="116" t="s">
        <v>1649</v>
      </c>
      <c r="AZ1721" s="116" t="s">
        <v>1650</v>
      </c>
      <c r="BA1721" s="116" t="str">
        <f t="shared" si="455"/>
        <v>RQ3</v>
      </c>
    </row>
    <row r="1722" spans="48:53" hidden="1" x14ac:dyDescent="0.3">
      <c r="AV1722" s="115" t="str">
        <f t="shared" si="454"/>
        <v>RQ3BIRMINGHAM CHILDREN'S HOSPITAL - DIABETICS</v>
      </c>
      <c r="AW1722" s="116" t="s">
        <v>1661</v>
      </c>
      <c r="AX1722" s="116" t="s">
        <v>1662</v>
      </c>
      <c r="AY1722" s="116" t="s">
        <v>1661</v>
      </c>
      <c r="AZ1722" s="116" t="s">
        <v>1662</v>
      </c>
      <c r="BA1722" s="116" t="str">
        <f t="shared" si="455"/>
        <v>RQ3</v>
      </c>
    </row>
    <row r="1723" spans="48:53" hidden="1" x14ac:dyDescent="0.3">
      <c r="AV1723" s="115" t="str">
        <f t="shared" si="454"/>
        <v>RQ3BIRMINGHAM CHILDREN'S HOSPITAL - METABOLIC DISEASES INHERITED</v>
      </c>
      <c r="AW1723" s="116" t="s">
        <v>1657</v>
      </c>
      <c r="AX1723" s="116" t="s">
        <v>1658</v>
      </c>
      <c r="AY1723" s="116" t="s">
        <v>1657</v>
      </c>
      <c r="AZ1723" s="116" t="s">
        <v>1658</v>
      </c>
      <c r="BA1723" s="116" t="str">
        <f t="shared" si="455"/>
        <v>RQ3</v>
      </c>
    </row>
    <row r="1724" spans="48:53" hidden="1" x14ac:dyDescent="0.3">
      <c r="AV1724" s="115" t="str">
        <f t="shared" si="454"/>
        <v>RQ3BIRMINGHAM CHILDREN'S HOSPITAL - NON-GH ENDOCRINE</v>
      </c>
      <c r="AW1724" s="116" t="s">
        <v>1655</v>
      </c>
      <c r="AX1724" s="116" t="s">
        <v>1656</v>
      </c>
      <c r="AY1724" s="116" t="s">
        <v>1655</v>
      </c>
      <c r="AZ1724" s="116" t="s">
        <v>1656</v>
      </c>
      <c r="BA1724" s="116" t="str">
        <f t="shared" si="455"/>
        <v>RQ3</v>
      </c>
    </row>
    <row r="1725" spans="48:53" hidden="1" x14ac:dyDescent="0.3">
      <c r="AV1725" s="115" t="str">
        <f t="shared" si="454"/>
        <v>RQ3BIRMINGHAM CHILDRENS HOSPITAL - NTBC PAEDIATRIC</v>
      </c>
      <c r="AW1725" s="116" t="s">
        <v>1659</v>
      </c>
      <c r="AX1725" s="116" t="s">
        <v>1660</v>
      </c>
      <c r="AY1725" s="116" t="s">
        <v>1659</v>
      </c>
      <c r="AZ1725" s="116" t="s">
        <v>1660</v>
      </c>
      <c r="BA1725" s="116" t="str">
        <f t="shared" si="455"/>
        <v>RQ3</v>
      </c>
    </row>
    <row r="1726" spans="48:53" hidden="1" x14ac:dyDescent="0.3">
      <c r="AV1726" s="115" t="str">
        <f t="shared" si="454"/>
        <v>RQ3BIRMINGHAM CHILDREN'S HOSPITAL - RQ301</v>
      </c>
      <c r="AW1726" s="116" t="s">
        <v>1645</v>
      </c>
      <c r="AX1726" s="116" t="s">
        <v>9375</v>
      </c>
      <c r="AY1726" s="116" t="s">
        <v>1645</v>
      </c>
      <c r="AZ1726" s="116" t="s">
        <v>9375</v>
      </c>
      <c r="BA1726" s="116" t="str">
        <f t="shared" si="455"/>
        <v>RQ3</v>
      </c>
    </row>
    <row r="1727" spans="48:53" hidden="1" x14ac:dyDescent="0.3">
      <c r="AV1727" s="115" t="str">
        <f t="shared" si="454"/>
        <v>RQ3BIRMINGHAM WOMEN'S HOSPITAL</v>
      </c>
      <c r="AW1727" s="116" t="s">
        <v>10819</v>
      </c>
      <c r="AX1727" s="116" t="s">
        <v>9285</v>
      </c>
      <c r="AY1727" s="116" t="s">
        <v>10819</v>
      </c>
      <c r="AZ1727" s="116" t="s">
        <v>9285</v>
      </c>
      <c r="BA1727" s="116" t="str">
        <f t="shared" si="455"/>
        <v>RQ3</v>
      </c>
    </row>
    <row r="1728" spans="48:53" hidden="1" x14ac:dyDescent="0.3">
      <c r="AV1728" s="115" t="str">
        <f t="shared" si="454"/>
        <v>RQ3CHILD PSYCHOLOGY DEPARTMENT</v>
      </c>
      <c r="AW1728" s="116" t="s">
        <v>1663</v>
      </c>
      <c r="AX1728" s="116" t="s">
        <v>1664</v>
      </c>
      <c r="AY1728" s="116" t="s">
        <v>1663</v>
      </c>
      <c r="AZ1728" s="116" t="s">
        <v>1664</v>
      </c>
      <c r="BA1728" s="116" t="str">
        <f t="shared" si="455"/>
        <v>RQ3</v>
      </c>
    </row>
    <row r="1729" spans="48:53" hidden="1" x14ac:dyDescent="0.3">
      <c r="AV1729" s="115" t="str">
        <f t="shared" si="454"/>
        <v>RQ3GOOD HOPE HOSPITAL</v>
      </c>
      <c r="AW1729" s="116" t="s">
        <v>1647</v>
      </c>
      <c r="AX1729" s="116" t="s">
        <v>1648</v>
      </c>
      <c r="AY1729" s="116" t="s">
        <v>1647</v>
      </c>
      <c r="AZ1729" s="116" t="s">
        <v>1648</v>
      </c>
      <c r="BA1729" s="116" t="str">
        <f t="shared" si="455"/>
        <v>RQ3</v>
      </c>
    </row>
    <row r="1730" spans="48:53" hidden="1" x14ac:dyDescent="0.3">
      <c r="AV1730" s="115" t="str">
        <f t="shared" si="454"/>
        <v>RQ3PARK VIEW CLINIC</v>
      </c>
      <c r="AW1730" s="116" t="s">
        <v>8738</v>
      </c>
      <c r="AX1730" s="116" t="s">
        <v>8739</v>
      </c>
      <c r="AY1730" s="116" t="s">
        <v>8738</v>
      </c>
      <c r="AZ1730" s="116" t="s">
        <v>8739</v>
      </c>
      <c r="BA1730" s="116" t="str">
        <f t="shared" si="455"/>
        <v>RQ3</v>
      </c>
    </row>
    <row r="1731" spans="48:53" hidden="1" x14ac:dyDescent="0.3">
      <c r="AV1731" s="115" t="str">
        <f t="shared" si="454"/>
        <v>RQ6BROADGREEN HOSPITAL - RQ601</v>
      </c>
      <c r="AW1731" s="116" t="s">
        <v>7965</v>
      </c>
      <c r="AX1731" s="116" t="s">
        <v>9376</v>
      </c>
      <c r="AY1731" s="116" t="s">
        <v>7965</v>
      </c>
      <c r="AZ1731" s="116" t="s">
        <v>9376</v>
      </c>
      <c r="BA1731" s="116" t="str">
        <f t="shared" si="455"/>
        <v>RQ6</v>
      </c>
    </row>
    <row r="1732" spans="48:53" hidden="1" x14ac:dyDescent="0.3">
      <c r="AV1732" s="115" t="str">
        <f t="shared" si="454"/>
        <v>RQ6ROYAL LIVERPOOL UNIVERSITY DENTAL HOSPITAL - RQ614</v>
      </c>
      <c r="AW1732" s="116" t="s">
        <v>7966</v>
      </c>
      <c r="AX1732" s="116" t="s">
        <v>9377</v>
      </c>
      <c r="AY1732" s="116" t="s">
        <v>7966</v>
      </c>
      <c r="AZ1732" s="116" t="s">
        <v>9377</v>
      </c>
      <c r="BA1732" s="116" t="str">
        <f t="shared" si="455"/>
        <v>RQ6</v>
      </c>
    </row>
    <row r="1733" spans="48:53" hidden="1" x14ac:dyDescent="0.3">
      <c r="AV1733" s="115" t="str">
        <f t="shared" si="454"/>
        <v>RQ6SIR ALFRED JONES MEMORIAL HOSPITAL (ACUTE) - RQ607</v>
      </c>
      <c r="AW1733" s="116" t="s">
        <v>7967</v>
      </c>
      <c r="AX1733" s="116" t="s">
        <v>9378</v>
      </c>
      <c r="AY1733" s="116" t="s">
        <v>7967</v>
      </c>
      <c r="AZ1733" s="116" t="s">
        <v>9378</v>
      </c>
      <c r="BA1733" s="116" t="str">
        <f t="shared" si="455"/>
        <v>RQ6</v>
      </c>
    </row>
    <row r="1734" spans="48:53" hidden="1" x14ac:dyDescent="0.3">
      <c r="AV1734" s="115" t="str">
        <f t="shared" si="454"/>
        <v>RQ6THE ROYAL LIVERPOOL UNIVERSITY HOSPITAL - RQ617</v>
      </c>
      <c r="AW1734" s="116" t="s">
        <v>7968</v>
      </c>
      <c r="AX1734" s="116" t="s">
        <v>9379</v>
      </c>
      <c r="AY1734" s="116" t="s">
        <v>7968</v>
      </c>
      <c r="AZ1734" s="116" t="s">
        <v>9379</v>
      </c>
      <c r="BA1734" s="116" t="str">
        <f t="shared" si="455"/>
        <v>RQ6</v>
      </c>
    </row>
    <row r="1735" spans="48:53" hidden="1" x14ac:dyDescent="0.3">
      <c r="AV1735" s="115" t="str">
        <f t="shared" si="454"/>
        <v>RQ6WARRINGTON HOSPITAL - RQ620</v>
      </c>
      <c r="AW1735" s="116" t="s">
        <v>7969</v>
      </c>
      <c r="AX1735" s="116" t="s">
        <v>9380</v>
      </c>
      <c r="AY1735" s="116" t="s">
        <v>7969</v>
      </c>
      <c r="AZ1735" s="116" t="s">
        <v>9380</v>
      </c>
      <c r="BA1735" s="116" t="str">
        <f t="shared" si="455"/>
        <v>RQ6</v>
      </c>
    </row>
    <row r="1736" spans="48:53" hidden="1" x14ac:dyDescent="0.3">
      <c r="AV1736" s="115" t="str">
        <f t="shared" si="454"/>
        <v>RQ8BROOMFIELD HOSPITAL - RQ8L0</v>
      </c>
      <c r="AW1736" s="116" t="s">
        <v>7970</v>
      </c>
      <c r="AX1736" s="116" t="s">
        <v>9381</v>
      </c>
      <c r="AY1736" s="116" t="s">
        <v>7970</v>
      </c>
      <c r="AZ1736" s="116" t="s">
        <v>9381</v>
      </c>
      <c r="BA1736" s="116" t="str">
        <f t="shared" si="455"/>
        <v>RQ8</v>
      </c>
    </row>
    <row r="1737" spans="48:53" hidden="1" x14ac:dyDescent="0.3">
      <c r="AV1737" s="115" t="str">
        <f t="shared" si="454"/>
        <v>RQ8CHELMSFORD AND ESSEX HOSPITAL - RQ8LL</v>
      </c>
      <c r="AW1737" s="116" t="s">
        <v>7971</v>
      </c>
      <c r="AX1737" s="116" t="s">
        <v>9382</v>
      </c>
      <c r="AY1737" s="116" t="s">
        <v>7971</v>
      </c>
      <c r="AZ1737" s="116" t="s">
        <v>9382</v>
      </c>
      <c r="BA1737" s="116" t="str">
        <f t="shared" si="455"/>
        <v>RQ8</v>
      </c>
    </row>
    <row r="1738" spans="48:53" hidden="1" x14ac:dyDescent="0.3">
      <c r="AV1738" s="115" t="str">
        <f t="shared" si="454"/>
        <v>RQ8QUEEN'S HOSPITAL - RQ8ML</v>
      </c>
      <c r="AW1738" s="116" t="s">
        <v>7972</v>
      </c>
      <c r="AX1738" s="116" t="s">
        <v>9383</v>
      </c>
      <c r="AY1738" s="116" t="s">
        <v>7972</v>
      </c>
      <c r="AZ1738" s="116" t="s">
        <v>9383</v>
      </c>
      <c r="BA1738" s="116" t="str">
        <f t="shared" si="455"/>
        <v>RQ8</v>
      </c>
    </row>
    <row r="1739" spans="48:53" hidden="1" x14ac:dyDescent="0.3">
      <c r="AV1739" s="115" t="str">
        <f t="shared" si="454"/>
        <v>RQ8ST JOHN'S HOSPITAL - RQ8LH</v>
      </c>
      <c r="AW1739" s="116" t="s">
        <v>7973</v>
      </c>
      <c r="AX1739" s="116" t="s">
        <v>9384</v>
      </c>
      <c r="AY1739" s="116" t="s">
        <v>7973</v>
      </c>
      <c r="AZ1739" s="116" t="s">
        <v>9384</v>
      </c>
      <c r="BA1739" s="116" t="str">
        <f t="shared" si="455"/>
        <v>RQ8</v>
      </c>
    </row>
    <row r="1740" spans="48:53" hidden="1" x14ac:dyDescent="0.3">
      <c r="AV1740" s="115" t="str">
        <f t="shared" si="454"/>
        <v>RQ8ST MICHAEL'S HOSPITAL - RQ8LF</v>
      </c>
      <c r="AW1740" s="116" t="s">
        <v>7974</v>
      </c>
      <c r="AX1740" s="116" t="s">
        <v>9385</v>
      </c>
      <c r="AY1740" s="116" t="s">
        <v>7974</v>
      </c>
      <c r="AZ1740" s="116" t="s">
        <v>9385</v>
      </c>
      <c r="BA1740" s="116" t="str">
        <f t="shared" si="455"/>
        <v>RQ8</v>
      </c>
    </row>
    <row r="1741" spans="48:53" hidden="1" x14ac:dyDescent="0.3">
      <c r="AV1741" s="115" t="str">
        <f t="shared" si="454"/>
        <v>RQ8ST PETER'S HOSPITAL - RQ8LJ</v>
      </c>
      <c r="AW1741" s="116" t="s">
        <v>7975</v>
      </c>
      <c r="AX1741" s="116" t="s">
        <v>9386</v>
      </c>
      <c r="AY1741" s="116" t="s">
        <v>7975</v>
      </c>
      <c r="AZ1741" s="116" t="s">
        <v>9386</v>
      </c>
      <c r="BA1741" s="116" t="str">
        <f t="shared" si="455"/>
        <v>RQ8</v>
      </c>
    </row>
    <row r="1742" spans="48:53" hidden="1" x14ac:dyDescent="0.3">
      <c r="AV1742" s="115" t="str">
        <f t="shared" si="454"/>
        <v>RQ8WILLIAM JULIEN COURTAULD HOSPITAL - RQ8LK</v>
      </c>
      <c r="AW1742" s="116" t="s">
        <v>7976</v>
      </c>
      <c r="AX1742" s="116" t="s">
        <v>9387</v>
      </c>
      <c r="AY1742" s="116" t="s">
        <v>7976</v>
      </c>
      <c r="AZ1742" s="116" t="s">
        <v>9387</v>
      </c>
      <c r="BA1742" s="116" t="str">
        <f t="shared" si="455"/>
        <v>RQ8</v>
      </c>
    </row>
    <row r="1743" spans="48:53" hidden="1" x14ac:dyDescent="0.3">
      <c r="AV1743" s="115" t="str">
        <f t="shared" si="454"/>
        <v>RQMCHELSEA AND WESTMINSTER HOSPITAL - RQM01</v>
      </c>
      <c r="AW1743" s="116" t="s">
        <v>7977</v>
      </c>
      <c r="AX1743" s="116" t="s">
        <v>9388</v>
      </c>
      <c r="AY1743" s="116" t="s">
        <v>7977</v>
      </c>
      <c r="AZ1743" s="116" t="s">
        <v>9388</v>
      </c>
      <c r="BA1743" s="116" t="str">
        <f t="shared" si="455"/>
        <v>RQM</v>
      </c>
    </row>
    <row r="1744" spans="48:53" hidden="1" x14ac:dyDescent="0.3">
      <c r="AV1744" s="115" t="str">
        <f t="shared" si="454"/>
        <v>RQMTEDDINGTON MEMORIAL HOSPITAL</v>
      </c>
      <c r="AW1744" s="116" t="s">
        <v>10048</v>
      </c>
      <c r="AX1744" s="116" t="s">
        <v>7505</v>
      </c>
      <c r="AY1744" s="116" t="s">
        <v>10048</v>
      </c>
      <c r="AZ1744" s="116" t="s">
        <v>7505</v>
      </c>
      <c r="BA1744" s="116" t="str">
        <f t="shared" si="455"/>
        <v>RQM</v>
      </c>
    </row>
    <row r="1745" spans="48:53" hidden="1" x14ac:dyDescent="0.3">
      <c r="AV1745" s="115" t="str">
        <f t="shared" si="454"/>
        <v>RQMTHE HILLINGDON HOSPITAL</v>
      </c>
      <c r="AW1745" s="116" t="s">
        <v>10049</v>
      </c>
      <c r="AX1745" s="116" t="s">
        <v>9180</v>
      </c>
      <c r="AY1745" s="116" t="s">
        <v>10049</v>
      </c>
      <c r="AZ1745" s="116" t="s">
        <v>9180</v>
      </c>
      <c r="BA1745" s="116" t="str">
        <f t="shared" si="455"/>
        <v>RQM</v>
      </c>
    </row>
    <row r="1746" spans="48:53" hidden="1" x14ac:dyDescent="0.3">
      <c r="AV1746" s="115" t="str">
        <f t="shared" si="454"/>
        <v>RQMWEST MIDDLESEX UNIVERSITY HOSPITAL</v>
      </c>
      <c r="AW1746" s="116" t="s">
        <v>10047</v>
      </c>
      <c r="AX1746" s="116" t="s">
        <v>9181</v>
      </c>
      <c r="AY1746" s="116" t="s">
        <v>10047</v>
      </c>
      <c r="AZ1746" s="116" t="s">
        <v>9181</v>
      </c>
      <c r="BA1746" s="116" t="str">
        <f t="shared" si="455"/>
        <v>RQM</v>
      </c>
    </row>
    <row r="1747" spans="48:53" hidden="1" x14ac:dyDescent="0.3">
      <c r="AV1747" s="115" t="str">
        <f t="shared" si="454"/>
        <v>RQQHINCHINGBROOKE HOSPITAL - RQQ31</v>
      </c>
      <c r="AW1747" s="116" t="s">
        <v>7978</v>
      </c>
      <c r="AX1747" s="116" t="s">
        <v>9389</v>
      </c>
      <c r="AY1747" s="116" t="s">
        <v>7978</v>
      </c>
      <c r="AZ1747" s="116" t="s">
        <v>9389</v>
      </c>
      <c r="BA1747" s="116" t="str">
        <f t="shared" si="455"/>
        <v>RQQ</v>
      </c>
    </row>
    <row r="1748" spans="48:53" hidden="1" x14ac:dyDescent="0.3">
      <c r="AV1748" s="115" t="str">
        <f t="shared" si="454"/>
        <v>RQQTHE HUNTINGDON NHS TREATMENT CENTRE - RQQTC</v>
      </c>
      <c r="AW1748" s="116" t="s">
        <v>7979</v>
      </c>
      <c r="AX1748" s="116" t="s">
        <v>9390</v>
      </c>
      <c r="AY1748" s="116" t="s">
        <v>7979</v>
      </c>
      <c r="AZ1748" s="116" t="s">
        <v>9390</v>
      </c>
      <c r="BA1748" s="116" t="str">
        <f t="shared" si="455"/>
        <v>RQQ</v>
      </c>
    </row>
    <row r="1749" spans="48:53" hidden="1" x14ac:dyDescent="0.3">
      <c r="AV1749" s="115" t="str">
        <f t="shared" si="454"/>
        <v>RQWGALEN HOUSE - RQWG5</v>
      </c>
      <c r="AW1749" s="116" t="s">
        <v>7980</v>
      </c>
      <c r="AX1749" s="116" t="s">
        <v>9391</v>
      </c>
      <c r="AY1749" s="116" t="s">
        <v>7980</v>
      </c>
      <c r="AZ1749" s="116" t="s">
        <v>9391</v>
      </c>
      <c r="BA1749" s="116" t="str">
        <f t="shared" si="455"/>
        <v>RQW</v>
      </c>
    </row>
    <row r="1750" spans="48:53" hidden="1" x14ac:dyDescent="0.3">
      <c r="AV1750" s="115" t="str">
        <f t="shared" si="454"/>
        <v>RQWHERTS AND ESSEX COMMUNITY HOSPITAL - RQWG2</v>
      </c>
      <c r="AW1750" s="116" t="s">
        <v>7981</v>
      </c>
      <c r="AX1750" s="116" t="s">
        <v>9392</v>
      </c>
      <c r="AY1750" s="116" t="s">
        <v>7981</v>
      </c>
      <c r="AZ1750" s="116" t="s">
        <v>9392</v>
      </c>
      <c r="BA1750" s="116" t="str">
        <f t="shared" si="455"/>
        <v>RQW</v>
      </c>
    </row>
    <row r="1751" spans="48:53" hidden="1" x14ac:dyDescent="0.3">
      <c r="AV1751" s="115" t="str">
        <f t="shared" si="454"/>
        <v>RQWHODDESDON TOWER CLINIC - RQWG6</v>
      </c>
      <c r="AW1751" s="116" t="s">
        <v>7982</v>
      </c>
      <c r="AX1751" s="116" t="s">
        <v>9393</v>
      </c>
      <c r="AY1751" s="116" t="s">
        <v>7982</v>
      </c>
      <c r="AZ1751" s="116" t="s">
        <v>9393</v>
      </c>
      <c r="BA1751" s="116" t="str">
        <f t="shared" si="455"/>
        <v>RQW</v>
      </c>
    </row>
    <row r="1752" spans="48:53" hidden="1" x14ac:dyDescent="0.3">
      <c r="AV1752" s="115" t="str">
        <f t="shared" si="454"/>
        <v>RQWKEATS HOUSE CLINIC - RQWG8</v>
      </c>
      <c r="AW1752" s="116" t="s">
        <v>7983</v>
      </c>
      <c r="AX1752" s="116" t="s">
        <v>9394</v>
      </c>
      <c r="AY1752" s="116" t="s">
        <v>7983</v>
      </c>
      <c r="AZ1752" s="116" t="s">
        <v>9394</v>
      </c>
      <c r="BA1752" s="116" t="str">
        <f t="shared" si="455"/>
        <v>RQW</v>
      </c>
    </row>
    <row r="1753" spans="48:53" hidden="1" x14ac:dyDescent="0.3">
      <c r="AV1753" s="115" t="str">
        <f t="shared" si="454"/>
        <v>RQWPRINCESS ALEXANDRA HOSPITAL - RQWG0</v>
      </c>
      <c r="AW1753" s="116" t="s">
        <v>7984</v>
      </c>
      <c r="AX1753" s="116" t="s">
        <v>9395</v>
      </c>
      <c r="AY1753" s="116" t="s">
        <v>7984</v>
      </c>
      <c r="AZ1753" s="116" t="s">
        <v>9395</v>
      </c>
      <c r="BA1753" s="116" t="str">
        <f t="shared" si="455"/>
        <v>RQW</v>
      </c>
    </row>
    <row r="1754" spans="48:53" hidden="1" x14ac:dyDescent="0.3">
      <c r="AV1754" s="115" t="str">
        <f t="shared" si="454"/>
        <v>RQWPRINCESS ALEXANDRA PRIVATE HOSPITAL</v>
      </c>
      <c r="AW1754" s="116" t="s">
        <v>8740</v>
      </c>
      <c r="AX1754" s="116" t="s">
        <v>8741</v>
      </c>
      <c r="AY1754" s="116" t="s">
        <v>8740</v>
      </c>
      <c r="AZ1754" s="116" t="s">
        <v>8741</v>
      </c>
      <c r="BA1754" s="116" t="str">
        <f t="shared" si="455"/>
        <v>RQW</v>
      </c>
    </row>
    <row r="1755" spans="48:53" hidden="1" x14ac:dyDescent="0.3">
      <c r="AV1755" s="115" t="str">
        <f t="shared" si="454"/>
        <v>RQWRECTORY LANE CLINIC - RQWG9</v>
      </c>
      <c r="AW1755" s="116" t="s">
        <v>7985</v>
      </c>
      <c r="AX1755" s="116" t="s">
        <v>9396</v>
      </c>
      <c r="AY1755" s="116" t="s">
        <v>7985</v>
      </c>
      <c r="AZ1755" s="116" t="s">
        <v>9396</v>
      </c>
      <c r="BA1755" s="116" t="str">
        <f t="shared" si="455"/>
        <v>RQW</v>
      </c>
    </row>
    <row r="1756" spans="48:53" hidden="1" x14ac:dyDescent="0.3">
      <c r="AV1756" s="115" t="str">
        <f t="shared" si="454"/>
        <v>RQWSAFFRON WALDEN COMMUNITY HOSPITAL - RQWG3</v>
      </c>
      <c r="AW1756" s="116" t="s">
        <v>7986</v>
      </c>
      <c r="AX1756" s="116" t="s">
        <v>9397</v>
      </c>
      <c r="AY1756" s="116" t="s">
        <v>7986</v>
      </c>
      <c r="AZ1756" s="116" t="s">
        <v>9397</v>
      </c>
      <c r="BA1756" s="116" t="str">
        <f t="shared" si="455"/>
        <v>RQW</v>
      </c>
    </row>
    <row r="1757" spans="48:53" hidden="1" x14ac:dyDescent="0.3">
      <c r="AV1757" s="115" t="str">
        <f t="shared" si="454"/>
        <v>RQWST. MARGARET'S HOSPITAL - RQWG1</v>
      </c>
      <c r="AW1757" s="116" t="s">
        <v>7987</v>
      </c>
      <c r="AX1757" s="116" t="s">
        <v>9398</v>
      </c>
      <c r="AY1757" s="116" t="s">
        <v>7987</v>
      </c>
      <c r="AZ1757" s="116" t="s">
        <v>9398</v>
      </c>
      <c r="BA1757" s="116" t="str">
        <f t="shared" si="455"/>
        <v>RQW</v>
      </c>
    </row>
    <row r="1758" spans="48:53" hidden="1" x14ac:dyDescent="0.3">
      <c r="AV1758" s="115" t="str">
        <f t="shared" si="454"/>
        <v>RQXHOMERTON UNIVERSITY HOSPITAL - RQXM1</v>
      </c>
      <c r="AW1758" s="116" t="s">
        <v>7988</v>
      </c>
      <c r="AX1758" s="116" t="s">
        <v>9399</v>
      </c>
      <c r="AY1758" s="116" t="s">
        <v>7988</v>
      </c>
      <c r="AZ1758" s="116" t="s">
        <v>9399</v>
      </c>
      <c r="BA1758" s="116" t="str">
        <f t="shared" si="455"/>
        <v>RQX</v>
      </c>
    </row>
    <row r="1759" spans="48:53" hidden="1" x14ac:dyDescent="0.3">
      <c r="AV1759" s="115" t="str">
        <f t="shared" si="454"/>
        <v>RQXROYAL LONDON HOSPITAL - RQX01</v>
      </c>
      <c r="AW1759" s="116" t="s">
        <v>7989</v>
      </c>
      <c r="AX1759" s="116" t="s">
        <v>9400</v>
      </c>
      <c r="AY1759" s="116" t="s">
        <v>7989</v>
      </c>
      <c r="AZ1759" s="116" t="s">
        <v>9400</v>
      </c>
      <c r="BA1759" s="116" t="str">
        <f t="shared" si="455"/>
        <v>RQX</v>
      </c>
    </row>
    <row r="1760" spans="48:53" hidden="1" x14ac:dyDescent="0.3">
      <c r="AV1760" s="115" t="str">
        <f t="shared" si="454"/>
        <v>RQYATC QUEEN MARY'S</v>
      </c>
      <c r="AW1760" s="116" t="s">
        <v>3883</v>
      </c>
      <c r="AX1760" s="116" t="s">
        <v>3884</v>
      </c>
      <c r="AY1760" s="116" t="s">
        <v>3883</v>
      </c>
      <c r="AZ1760" s="116" t="s">
        <v>3884</v>
      </c>
      <c r="BA1760" s="116" t="str">
        <f t="shared" si="455"/>
        <v>RQY</v>
      </c>
    </row>
    <row r="1761" spans="48:53" hidden="1" x14ac:dyDescent="0.3">
      <c r="AV1761" s="115" t="str">
        <f t="shared" si="454"/>
        <v>RQYBARNES HOSPITAL</v>
      </c>
      <c r="AW1761" s="116" t="s">
        <v>3835</v>
      </c>
      <c r="AX1761" s="116" t="s">
        <v>3836</v>
      </c>
      <c r="AY1761" s="116" t="s">
        <v>3835</v>
      </c>
      <c r="AZ1761" s="116" t="s">
        <v>3836</v>
      </c>
      <c r="BA1761" s="116" t="str">
        <f t="shared" si="455"/>
        <v>RQY</v>
      </c>
    </row>
    <row r="1762" spans="48:53" hidden="1" x14ac:dyDescent="0.3">
      <c r="AV1762" s="115" t="str">
        <f t="shared" si="454"/>
        <v>RQYBRIGHTWELL CRESCENT</v>
      </c>
      <c r="AW1762" s="116" t="s">
        <v>3857</v>
      </c>
      <c r="AX1762" s="116" t="s">
        <v>3858</v>
      </c>
      <c r="AY1762" s="116" t="s">
        <v>3857</v>
      </c>
      <c r="AZ1762" s="116" t="s">
        <v>3858</v>
      </c>
      <c r="BA1762" s="116" t="str">
        <f t="shared" si="455"/>
        <v>RQY</v>
      </c>
    </row>
    <row r="1763" spans="48:53" hidden="1" x14ac:dyDescent="0.3">
      <c r="AV1763" s="115" t="str">
        <f t="shared" si="454"/>
        <v>RQYCARSHALTON WAR MEMORIAL HOSPITAL</v>
      </c>
      <c r="AW1763" s="116" t="s">
        <v>3843</v>
      </c>
      <c r="AX1763" s="116" t="s">
        <v>3844</v>
      </c>
      <c r="AY1763" s="116" t="s">
        <v>3843</v>
      </c>
      <c r="AZ1763" s="116" t="s">
        <v>3844</v>
      </c>
      <c r="BA1763" s="116" t="str">
        <f t="shared" si="455"/>
        <v>RQY</v>
      </c>
    </row>
    <row r="1764" spans="48:53" hidden="1" x14ac:dyDescent="0.3">
      <c r="AV1764" s="115" t="str">
        <f t="shared" si="454"/>
        <v>RQYCHILD AND ADOLESCENT</v>
      </c>
      <c r="AW1764" s="116" t="s">
        <v>3873</v>
      </c>
      <c r="AX1764" s="116" t="s">
        <v>3874</v>
      </c>
      <c r="AY1764" s="116" t="s">
        <v>3873</v>
      </c>
      <c r="AZ1764" s="116" t="s">
        <v>3874</v>
      </c>
      <c r="BA1764" s="116" t="str">
        <f t="shared" si="455"/>
        <v>RQY</v>
      </c>
    </row>
    <row r="1765" spans="48:53" hidden="1" x14ac:dyDescent="0.3">
      <c r="AV1765" s="115" t="str">
        <f t="shared" si="454"/>
        <v>RQYCOMMUNITY STORE</v>
      </c>
      <c r="AW1765" s="116" t="s">
        <v>3855</v>
      </c>
      <c r="AX1765" s="116" t="s">
        <v>3856</v>
      </c>
      <c r="AY1765" s="116" t="s">
        <v>3855</v>
      </c>
      <c r="AZ1765" s="116" t="s">
        <v>3856</v>
      </c>
      <c r="BA1765" s="116" t="str">
        <f t="shared" si="455"/>
        <v>RQY</v>
      </c>
    </row>
    <row r="1766" spans="48:53" hidden="1" x14ac:dyDescent="0.3">
      <c r="AV1766" s="115" t="str">
        <f t="shared" si="454"/>
        <v>RQYEATING DISORDERS</v>
      </c>
      <c r="AW1766" s="116" t="s">
        <v>3875</v>
      </c>
      <c r="AX1766" s="116" t="s">
        <v>3876</v>
      </c>
      <c r="AY1766" s="116" t="s">
        <v>3875</v>
      </c>
      <c r="AZ1766" s="116" t="s">
        <v>3876</v>
      </c>
      <c r="BA1766" s="116" t="str">
        <f t="shared" si="455"/>
        <v>RQY</v>
      </c>
    </row>
    <row r="1767" spans="48:53" hidden="1" x14ac:dyDescent="0.3">
      <c r="AV1767" s="115" t="str">
        <f t="shared" si="454"/>
        <v>RQYGUILDHALL</v>
      </c>
      <c r="AW1767" s="116" t="s">
        <v>3847</v>
      </c>
      <c r="AX1767" s="116" t="s">
        <v>3848</v>
      </c>
      <c r="AY1767" s="116" t="s">
        <v>3847</v>
      </c>
      <c r="AZ1767" s="116" t="s">
        <v>3848</v>
      </c>
      <c r="BA1767" s="116" t="str">
        <f t="shared" si="455"/>
        <v>RQY</v>
      </c>
    </row>
    <row r="1768" spans="48:53" hidden="1" x14ac:dyDescent="0.3">
      <c r="AV1768" s="115" t="str">
        <f t="shared" si="454"/>
        <v>RQYHENDERSON HOSPITAL</v>
      </c>
      <c r="AW1768" s="116" t="s">
        <v>3837</v>
      </c>
      <c r="AX1768" s="116" t="s">
        <v>3838</v>
      </c>
      <c r="AY1768" s="116" t="s">
        <v>3837</v>
      </c>
      <c r="AZ1768" s="116" t="s">
        <v>3838</v>
      </c>
      <c r="BA1768" s="116" t="str">
        <f t="shared" si="455"/>
        <v>RQY</v>
      </c>
    </row>
    <row r="1769" spans="48:53" hidden="1" x14ac:dyDescent="0.3">
      <c r="AV1769" s="115" t="str">
        <f t="shared" si="454"/>
        <v>RQYJUSTIN PLAZA 3</v>
      </c>
      <c r="AW1769" s="116" t="s">
        <v>3863</v>
      </c>
      <c r="AX1769" s="116" t="s">
        <v>3864</v>
      </c>
      <c r="AY1769" s="116" t="s">
        <v>3863</v>
      </c>
      <c r="AZ1769" s="116" t="s">
        <v>3864</v>
      </c>
      <c r="BA1769" s="116" t="str">
        <f t="shared" si="455"/>
        <v>RQY</v>
      </c>
    </row>
    <row r="1770" spans="48:53" hidden="1" x14ac:dyDescent="0.3">
      <c r="AV1770" s="115" t="str">
        <f t="shared" si="454"/>
        <v>RQYKINGSTON C.A.D.T</v>
      </c>
      <c r="AW1770" s="116" t="s">
        <v>3885</v>
      </c>
      <c r="AX1770" s="116" t="s">
        <v>3886</v>
      </c>
      <c r="AY1770" s="116" t="s">
        <v>3885</v>
      </c>
      <c r="AZ1770" s="116" t="s">
        <v>3886</v>
      </c>
      <c r="BA1770" s="116" t="str">
        <f t="shared" si="455"/>
        <v>RQY</v>
      </c>
    </row>
    <row r="1771" spans="48:53" hidden="1" x14ac:dyDescent="0.3">
      <c r="AV1771" s="115" t="str">
        <f t="shared" si="454"/>
        <v>RQYKINGSTON HOSPITAL</v>
      </c>
      <c r="AW1771" s="116" t="s">
        <v>3859</v>
      </c>
      <c r="AX1771" s="116" t="s">
        <v>3860</v>
      </c>
      <c r="AY1771" s="116" t="s">
        <v>3859</v>
      </c>
      <c r="AZ1771" s="116" t="s">
        <v>3860</v>
      </c>
      <c r="BA1771" s="116" t="str">
        <f t="shared" si="455"/>
        <v>RQY</v>
      </c>
    </row>
    <row r="1772" spans="48:53" hidden="1" x14ac:dyDescent="0.3">
      <c r="AV1772" s="115" t="str">
        <f t="shared" si="454"/>
        <v>RQYMER &amp; SUT MHT FOR PLD</v>
      </c>
      <c r="AW1772" s="116" t="s">
        <v>3899</v>
      </c>
      <c r="AX1772" s="116" t="s">
        <v>3900</v>
      </c>
      <c r="AY1772" s="116" t="s">
        <v>3899</v>
      </c>
      <c r="AZ1772" s="116" t="s">
        <v>3900</v>
      </c>
      <c r="BA1772" s="116" t="str">
        <f t="shared" si="455"/>
        <v>RQY</v>
      </c>
    </row>
    <row r="1773" spans="48:53" hidden="1" x14ac:dyDescent="0.3">
      <c r="AV1773" s="115" t="str">
        <f t="shared" si="454"/>
        <v>RQYMERTON AND SUTTON AORT</v>
      </c>
      <c r="AW1773" s="116" t="s">
        <v>3871</v>
      </c>
      <c r="AX1773" s="116" t="s">
        <v>3872</v>
      </c>
      <c r="AY1773" s="116" t="s">
        <v>3871</v>
      </c>
      <c r="AZ1773" s="116" t="s">
        <v>3872</v>
      </c>
      <c r="BA1773" s="116" t="str">
        <f t="shared" si="455"/>
        <v>RQY</v>
      </c>
    </row>
    <row r="1774" spans="48:53" hidden="1" x14ac:dyDescent="0.3">
      <c r="AV1774" s="115" t="str">
        <f t="shared" si="454"/>
        <v>RQYMERTON C.D.T</v>
      </c>
      <c r="AW1774" s="116" t="s">
        <v>3889</v>
      </c>
      <c r="AX1774" s="116" t="s">
        <v>3890</v>
      </c>
      <c r="AY1774" s="116" t="s">
        <v>3889</v>
      </c>
      <c r="AZ1774" s="116" t="s">
        <v>3890</v>
      </c>
      <c r="BA1774" s="116" t="str">
        <f t="shared" si="455"/>
        <v>RQY</v>
      </c>
    </row>
    <row r="1775" spans="48:53" hidden="1" x14ac:dyDescent="0.3">
      <c r="AV1775" s="115" t="str">
        <f t="shared" si="454"/>
        <v>RQYNELSON HOSPITAL</v>
      </c>
      <c r="AW1775" s="116" t="s">
        <v>3853</v>
      </c>
      <c r="AX1775" s="116" t="s">
        <v>3854</v>
      </c>
      <c r="AY1775" s="116" t="s">
        <v>3853</v>
      </c>
      <c r="AZ1775" s="116" t="s">
        <v>3854</v>
      </c>
      <c r="BA1775" s="116" t="str">
        <f t="shared" si="455"/>
        <v>RQY</v>
      </c>
    </row>
    <row r="1776" spans="48:53" hidden="1" x14ac:dyDescent="0.3">
      <c r="AV1776" s="115" t="str">
        <f t="shared" si="454"/>
        <v>RQYNEUROPSYCHIATRY</v>
      </c>
      <c r="AW1776" s="116" t="s">
        <v>3903</v>
      </c>
      <c r="AX1776" s="116" t="s">
        <v>3629</v>
      </c>
      <c r="AY1776" s="116" t="s">
        <v>3903</v>
      </c>
      <c r="AZ1776" s="116" t="s">
        <v>3629</v>
      </c>
      <c r="BA1776" s="116" t="str">
        <f t="shared" si="455"/>
        <v>RQY</v>
      </c>
    </row>
    <row r="1777" spans="48:53" hidden="1" x14ac:dyDescent="0.3">
      <c r="AV1777" s="115" t="str">
        <f t="shared" si="454"/>
        <v>RQYOPS PUTNEY AND ROEHAMPTON</v>
      </c>
      <c r="AW1777" s="116" t="s">
        <v>3891</v>
      </c>
      <c r="AX1777" s="116" t="s">
        <v>3892</v>
      </c>
      <c r="AY1777" s="116" t="s">
        <v>3891</v>
      </c>
      <c r="AZ1777" s="116" t="s">
        <v>3892</v>
      </c>
      <c r="BA1777" s="116" t="str">
        <f t="shared" si="455"/>
        <v>RQY</v>
      </c>
    </row>
    <row r="1778" spans="48:53" hidden="1" x14ac:dyDescent="0.3">
      <c r="AV1778" s="115" t="str">
        <f t="shared" si="454"/>
        <v>RQYOPS SUTTON</v>
      </c>
      <c r="AW1778" s="116" t="s">
        <v>3893</v>
      </c>
      <c r="AX1778" s="116" t="s">
        <v>3894</v>
      </c>
      <c r="AY1778" s="116" t="s">
        <v>3893</v>
      </c>
      <c r="AZ1778" s="116" t="s">
        <v>3894</v>
      </c>
      <c r="BA1778" s="116" t="str">
        <f t="shared" si="455"/>
        <v>RQY</v>
      </c>
    </row>
    <row r="1779" spans="48:53" hidden="1" x14ac:dyDescent="0.3">
      <c r="AV1779" s="115" t="str">
        <f t="shared" si="454"/>
        <v>RQYP.A.D.S</v>
      </c>
      <c r="AW1779" s="116" t="s">
        <v>3901</v>
      </c>
      <c r="AX1779" s="116" t="s">
        <v>3902</v>
      </c>
      <c r="AY1779" s="116" t="s">
        <v>3901</v>
      </c>
      <c r="AZ1779" s="116" t="s">
        <v>3902</v>
      </c>
      <c r="BA1779" s="116" t="str">
        <f t="shared" si="455"/>
        <v>RQY</v>
      </c>
    </row>
    <row r="1780" spans="48:53" hidden="1" x14ac:dyDescent="0.3">
      <c r="AV1780" s="115" t="str">
        <f t="shared" si="454"/>
        <v>RQYPUTNEY HILL</v>
      </c>
      <c r="AW1780" s="116" t="s">
        <v>3861</v>
      </c>
      <c r="AX1780" s="116" t="s">
        <v>3862</v>
      </c>
      <c r="AY1780" s="116" t="s">
        <v>3861</v>
      </c>
      <c r="AZ1780" s="116" t="s">
        <v>3862</v>
      </c>
      <c r="BA1780" s="116" t="str">
        <f t="shared" si="455"/>
        <v>RQY</v>
      </c>
    </row>
    <row r="1781" spans="48:53" hidden="1" x14ac:dyDescent="0.3">
      <c r="AV1781" s="115" t="str">
        <f t="shared" si="454"/>
        <v>RQYQUEEN MARY'S HOSPITAL</v>
      </c>
      <c r="AW1781" s="116" t="s">
        <v>3839</v>
      </c>
      <c r="AX1781" s="116" t="s">
        <v>3840</v>
      </c>
      <c r="AY1781" s="116" t="s">
        <v>3839</v>
      </c>
      <c r="AZ1781" s="116" t="s">
        <v>3840</v>
      </c>
      <c r="BA1781" s="116" t="str">
        <f t="shared" si="455"/>
        <v>RQY</v>
      </c>
    </row>
    <row r="1782" spans="48:53" hidden="1" x14ac:dyDescent="0.3">
      <c r="AV1782" s="115" t="str">
        <f t="shared" si="454"/>
        <v>RQYR.F.S</v>
      </c>
      <c r="AW1782" s="116" t="s">
        <v>3895</v>
      </c>
      <c r="AX1782" s="116" t="s">
        <v>3896</v>
      </c>
      <c r="AY1782" s="116" t="s">
        <v>3895</v>
      </c>
      <c r="AZ1782" s="116" t="s">
        <v>3896</v>
      </c>
      <c r="BA1782" s="116" t="str">
        <f t="shared" si="455"/>
        <v>RQY</v>
      </c>
    </row>
    <row r="1783" spans="48:53" hidden="1" x14ac:dyDescent="0.3">
      <c r="AV1783" s="115" t="str">
        <f t="shared" si="454"/>
        <v>RQYRICHMOND C.A.D.T</v>
      </c>
      <c r="AW1783" s="116" t="s">
        <v>3887</v>
      </c>
      <c r="AX1783" s="116" t="s">
        <v>3888</v>
      </c>
      <c r="AY1783" s="116" t="s">
        <v>3887</v>
      </c>
      <c r="AZ1783" s="116" t="s">
        <v>3888</v>
      </c>
      <c r="BA1783" s="116" t="str">
        <f t="shared" si="455"/>
        <v>RQY</v>
      </c>
    </row>
    <row r="1784" spans="48:53" hidden="1" x14ac:dyDescent="0.3">
      <c r="AV1784" s="115" t="str">
        <f t="shared" ref="AV1784:AV1847" si="456">CONCATENATE(LEFT(AW1784, 3),AX1784)</f>
        <v>RQYRICHMOND PSYCHOTHERAPIES</v>
      </c>
      <c r="AW1784" s="116" t="s">
        <v>3865</v>
      </c>
      <c r="AX1784" s="116" t="s">
        <v>3866</v>
      </c>
      <c r="AY1784" s="116" t="s">
        <v>3865</v>
      </c>
      <c r="AZ1784" s="116" t="s">
        <v>3866</v>
      </c>
      <c r="BA1784" s="116" t="str">
        <f t="shared" ref="BA1784:BA1847" si="457">LEFT(AY1784,3)</f>
        <v>RQY</v>
      </c>
    </row>
    <row r="1785" spans="48:53" hidden="1" x14ac:dyDescent="0.3">
      <c r="AV1785" s="115" t="str">
        <f t="shared" si="456"/>
        <v>RQYRICHMOND ROYAL</v>
      </c>
      <c r="AW1785" s="116" t="s">
        <v>3845</v>
      </c>
      <c r="AX1785" s="116" t="s">
        <v>3846</v>
      </c>
      <c r="AY1785" s="116" t="s">
        <v>3845</v>
      </c>
      <c r="AZ1785" s="116" t="s">
        <v>3846</v>
      </c>
      <c r="BA1785" s="116" t="str">
        <f t="shared" si="457"/>
        <v>RQY</v>
      </c>
    </row>
    <row r="1786" spans="48:53" hidden="1" x14ac:dyDescent="0.3">
      <c r="AV1786" s="115" t="str">
        <f t="shared" si="456"/>
        <v>RQYSPRINGFIELD UNIVERSITY HOSPITAL</v>
      </c>
      <c r="AW1786" s="116" t="s">
        <v>3831</v>
      </c>
      <c r="AX1786" s="116" t="s">
        <v>3832</v>
      </c>
      <c r="AY1786" s="116" t="s">
        <v>3831</v>
      </c>
      <c r="AZ1786" s="116" t="s">
        <v>3832</v>
      </c>
      <c r="BA1786" s="116" t="str">
        <f t="shared" si="457"/>
        <v>RQY</v>
      </c>
    </row>
    <row r="1787" spans="48:53" hidden="1" x14ac:dyDescent="0.3">
      <c r="AV1787" s="115" t="str">
        <f t="shared" si="456"/>
        <v>RQYST. HELIER HOSPITAL</v>
      </c>
      <c r="AW1787" s="116" t="s">
        <v>3849</v>
      </c>
      <c r="AX1787" s="116" t="s">
        <v>3850</v>
      </c>
      <c r="AY1787" s="116" t="s">
        <v>3849</v>
      </c>
      <c r="AZ1787" s="116" t="s">
        <v>3850</v>
      </c>
      <c r="BA1787" s="116" t="str">
        <f t="shared" si="457"/>
        <v>RQY</v>
      </c>
    </row>
    <row r="1788" spans="48:53" hidden="1" x14ac:dyDescent="0.3">
      <c r="AV1788" s="115" t="str">
        <f t="shared" si="456"/>
        <v>RQYSUTTON C.D.T</v>
      </c>
      <c r="AW1788" s="116" t="s">
        <v>3881</v>
      </c>
      <c r="AX1788" s="116" t="s">
        <v>3882</v>
      </c>
      <c r="AY1788" s="116" t="s">
        <v>3881</v>
      </c>
      <c r="AZ1788" s="116" t="s">
        <v>3882</v>
      </c>
      <c r="BA1788" s="116" t="str">
        <f t="shared" si="457"/>
        <v>RQY</v>
      </c>
    </row>
    <row r="1789" spans="48:53" hidden="1" x14ac:dyDescent="0.3">
      <c r="AV1789" s="115" t="str">
        <f t="shared" si="456"/>
        <v>RQYSUTTON HOSPITAL</v>
      </c>
      <c r="AW1789" s="116" t="s">
        <v>3833</v>
      </c>
      <c r="AX1789" s="116" t="s">
        <v>3834</v>
      </c>
      <c r="AY1789" s="116" t="s">
        <v>3833</v>
      </c>
      <c r="AZ1789" s="116" t="s">
        <v>3834</v>
      </c>
      <c r="BA1789" s="116" t="str">
        <f t="shared" si="457"/>
        <v>RQY</v>
      </c>
    </row>
    <row r="1790" spans="48:53" hidden="1" x14ac:dyDescent="0.3">
      <c r="AV1790" s="115" t="str">
        <f t="shared" si="456"/>
        <v>RQYSUTTON MHT FOR PLD</v>
      </c>
      <c r="AW1790" s="116" t="s">
        <v>3904</v>
      </c>
      <c r="AX1790" s="116" t="s">
        <v>3905</v>
      </c>
      <c r="AY1790" s="116" t="s">
        <v>3904</v>
      </c>
      <c r="AZ1790" s="116" t="s">
        <v>3905</v>
      </c>
      <c r="BA1790" s="116" t="str">
        <f t="shared" si="457"/>
        <v>RQY</v>
      </c>
    </row>
    <row r="1791" spans="48:53" hidden="1" x14ac:dyDescent="0.3">
      <c r="AV1791" s="115" t="str">
        <f t="shared" si="456"/>
        <v>RQYTHE WILSON</v>
      </c>
      <c r="AW1791" s="116" t="s">
        <v>3851</v>
      </c>
      <c r="AX1791" s="116" t="s">
        <v>3852</v>
      </c>
      <c r="AY1791" s="116" t="s">
        <v>3851</v>
      </c>
      <c r="AZ1791" s="116" t="s">
        <v>3852</v>
      </c>
      <c r="BA1791" s="116" t="str">
        <f t="shared" si="457"/>
        <v>RQY</v>
      </c>
    </row>
    <row r="1792" spans="48:53" hidden="1" x14ac:dyDescent="0.3">
      <c r="AV1792" s="115" t="str">
        <f t="shared" si="456"/>
        <v>RQYTOLWORTH HOSPITAL</v>
      </c>
      <c r="AW1792" s="116" t="s">
        <v>3841</v>
      </c>
      <c r="AX1792" s="116" t="s">
        <v>3842</v>
      </c>
      <c r="AY1792" s="116" t="s">
        <v>3841</v>
      </c>
      <c r="AZ1792" s="116" t="s">
        <v>3842</v>
      </c>
      <c r="BA1792" s="116" t="str">
        <f t="shared" si="457"/>
        <v>RQY</v>
      </c>
    </row>
    <row r="1793" spans="48:53" hidden="1" x14ac:dyDescent="0.3">
      <c r="AV1793" s="115" t="str">
        <f t="shared" si="456"/>
        <v>RQYWALLINGTON LCC</v>
      </c>
      <c r="AW1793" s="116" t="s">
        <v>3867</v>
      </c>
      <c r="AX1793" s="116" t="s">
        <v>3868</v>
      </c>
      <c r="AY1793" s="116" t="s">
        <v>3867</v>
      </c>
      <c r="AZ1793" s="116" t="s">
        <v>3868</v>
      </c>
      <c r="BA1793" s="116" t="str">
        <f t="shared" si="457"/>
        <v>RQY</v>
      </c>
    </row>
    <row r="1794" spans="48:53" hidden="1" x14ac:dyDescent="0.3">
      <c r="AV1794" s="115" t="str">
        <f t="shared" si="456"/>
        <v>RQYWANDSWORTH AORT</v>
      </c>
      <c r="AW1794" s="116" t="s">
        <v>3869</v>
      </c>
      <c r="AX1794" s="116" t="s">
        <v>3870</v>
      </c>
      <c r="AY1794" s="116" t="s">
        <v>3869</v>
      </c>
      <c r="AZ1794" s="116" t="s">
        <v>3870</v>
      </c>
      <c r="BA1794" s="116" t="str">
        <f t="shared" si="457"/>
        <v>RQY</v>
      </c>
    </row>
    <row r="1795" spans="48:53" hidden="1" x14ac:dyDescent="0.3">
      <c r="AV1795" s="115" t="str">
        <f t="shared" si="456"/>
        <v>RQYWANDSWORTH C.A.T</v>
      </c>
      <c r="AW1795" s="116" t="s">
        <v>3877</v>
      </c>
      <c r="AX1795" s="116" t="s">
        <v>3878</v>
      </c>
      <c r="AY1795" s="116" t="s">
        <v>3877</v>
      </c>
      <c r="AZ1795" s="116" t="s">
        <v>3878</v>
      </c>
      <c r="BA1795" s="116" t="str">
        <f t="shared" si="457"/>
        <v>RQY</v>
      </c>
    </row>
    <row r="1796" spans="48:53" hidden="1" x14ac:dyDescent="0.3">
      <c r="AV1796" s="115" t="str">
        <f t="shared" si="456"/>
        <v>RQYWANDSWORTH C.D.T</v>
      </c>
      <c r="AW1796" s="116" t="s">
        <v>3879</v>
      </c>
      <c r="AX1796" s="116" t="s">
        <v>3880</v>
      </c>
      <c r="AY1796" s="116" t="s">
        <v>3879</v>
      </c>
      <c r="AZ1796" s="116" t="s">
        <v>3880</v>
      </c>
      <c r="BA1796" s="116" t="str">
        <f t="shared" si="457"/>
        <v>RQY</v>
      </c>
    </row>
    <row r="1797" spans="48:53" hidden="1" x14ac:dyDescent="0.3">
      <c r="AV1797" s="115" t="str">
        <f t="shared" si="456"/>
        <v>RQYWANDSWORTH MHT FOR PLD</v>
      </c>
      <c r="AW1797" s="116" t="s">
        <v>3897</v>
      </c>
      <c r="AX1797" s="116" t="s">
        <v>3898</v>
      </c>
      <c r="AY1797" s="116" t="s">
        <v>3897</v>
      </c>
      <c r="AZ1797" s="116" t="s">
        <v>3898</v>
      </c>
      <c r="BA1797" s="116" t="str">
        <f t="shared" si="457"/>
        <v>RQY</v>
      </c>
    </row>
    <row r="1798" spans="48:53" hidden="1" x14ac:dyDescent="0.3">
      <c r="AV1798" s="115" t="str">
        <f t="shared" si="456"/>
        <v>RR1ASHFURLONG MEDICAL CENTRE - RR103</v>
      </c>
      <c r="AW1798" s="116" t="s">
        <v>7990</v>
      </c>
      <c r="AX1798" s="116" t="s">
        <v>9401</v>
      </c>
      <c r="AY1798" s="116" t="s">
        <v>7990</v>
      </c>
      <c r="AZ1798" s="116" t="s">
        <v>9401</v>
      </c>
      <c r="BA1798" s="116" t="str">
        <f t="shared" si="457"/>
        <v>RR1</v>
      </c>
    </row>
    <row r="1799" spans="48:53" hidden="1" x14ac:dyDescent="0.3">
      <c r="AV1799" s="115" t="str">
        <f t="shared" si="456"/>
        <v>RR1GOOD HOPE HOSPITAL - RR105</v>
      </c>
      <c r="AW1799" s="116" t="s">
        <v>7991</v>
      </c>
      <c r="AX1799" s="116" t="s">
        <v>9402</v>
      </c>
      <c r="AY1799" s="116" t="s">
        <v>7991</v>
      </c>
      <c r="AZ1799" s="116" t="s">
        <v>9402</v>
      </c>
      <c r="BA1799" s="116" t="str">
        <f t="shared" si="457"/>
        <v>RR1</v>
      </c>
    </row>
    <row r="1800" spans="48:53" hidden="1" x14ac:dyDescent="0.3">
      <c r="AV1800" s="115" t="str">
        <f t="shared" si="456"/>
        <v>RR1GOOD HOPE HOSPITAL TREATMENT CENTRE - RR106</v>
      </c>
      <c r="AW1800" s="116" t="s">
        <v>7992</v>
      </c>
      <c r="AX1800" s="116" t="s">
        <v>9403</v>
      </c>
      <c r="AY1800" s="116" t="s">
        <v>7992</v>
      </c>
      <c r="AZ1800" s="116" t="s">
        <v>9403</v>
      </c>
      <c r="BA1800" s="116" t="str">
        <f t="shared" si="457"/>
        <v>RR1</v>
      </c>
    </row>
    <row r="1801" spans="48:53" hidden="1" x14ac:dyDescent="0.3">
      <c r="AV1801" s="115" t="str">
        <f t="shared" si="456"/>
        <v>RR1HEARTLANDS HOSPITAL - RR101</v>
      </c>
      <c r="AW1801" s="116" t="s">
        <v>7993</v>
      </c>
      <c r="AX1801" s="116" t="s">
        <v>9404</v>
      </c>
      <c r="AY1801" s="116" t="s">
        <v>7993</v>
      </c>
      <c r="AZ1801" s="116" t="s">
        <v>9404</v>
      </c>
      <c r="BA1801" s="116" t="str">
        <f t="shared" si="457"/>
        <v>RR1</v>
      </c>
    </row>
    <row r="1802" spans="48:53" hidden="1" x14ac:dyDescent="0.3">
      <c r="AV1802" s="115" t="str">
        <f t="shared" si="456"/>
        <v>RR1SOLIHULL HOSPITAL - RR109</v>
      </c>
      <c r="AW1802" s="116" t="s">
        <v>7994</v>
      </c>
      <c r="AX1802" s="116" t="s">
        <v>9405</v>
      </c>
      <c r="AY1802" s="116" t="s">
        <v>7994</v>
      </c>
      <c r="AZ1802" s="116" t="s">
        <v>9405</v>
      </c>
      <c r="BA1802" s="116" t="str">
        <f t="shared" si="457"/>
        <v>RR1</v>
      </c>
    </row>
    <row r="1803" spans="48:53" hidden="1" x14ac:dyDescent="0.3">
      <c r="AV1803" s="115" t="str">
        <f t="shared" si="456"/>
        <v>RR7BENSHAM HOSPITAL - RR7EM</v>
      </c>
      <c r="AW1803" s="116" t="s">
        <v>7995</v>
      </c>
      <c r="AX1803" s="116" t="s">
        <v>9406</v>
      </c>
      <c r="AY1803" s="116" t="s">
        <v>7995</v>
      </c>
      <c r="AZ1803" s="116" t="s">
        <v>9406</v>
      </c>
      <c r="BA1803" s="116" t="str">
        <f t="shared" si="457"/>
        <v>RR7</v>
      </c>
    </row>
    <row r="1804" spans="48:53" hidden="1" x14ac:dyDescent="0.3">
      <c r="AV1804" s="115" t="str">
        <f t="shared" si="456"/>
        <v>RR7CITY HOSPITALS SUNDERLAND - RR7CH</v>
      </c>
      <c r="AW1804" s="116" t="s">
        <v>7996</v>
      </c>
      <c r="AX1804" s="116" t="s">
        <v>9407</v>
      </c>
      <c r="AY1804" s="116" t="s">
        <v>7996</v>
      </c>
      <c r="AZ1804" s="116" t="s">
        <v>9407</v>
      </c>
      <c r="BA1804" s="116" t="str">
        <f t="shared" si="457"/>
        <v>RR7</v>
      </c>
    </row>
    <row r="1805" spans="48:53" hidden="1" x14ac:dyDescent="0.3">
      <c r="AV1805" s="115" t="str">
        <f t="shared" si="456"/>
        <v>RR7DUNSTON HILL HOSPITAL - RR7ER</v>
      </c>
      <c r="AW1805" s="116" t="s">
        <v>7997</v>
      </c>
      <c r="AX1805" s="116" t="s">
        <v>9408</v>
      </c>
      <c r="AY1805" s="116" t="s">
        <v>7997</v>
      </c>
      <c r="AZ1805" s="116" t="s">
        <v>9408</v>
      </c>
      <c r="BA1805" s="116" t="str">
        <f t="shared" si="457"/>
        <v>RR7</v>
      </c>
    </row>
    <row r="1806" spans="48:53" hidden="1" x14ac:dyDescent="0.3">
      <c r="AV1806" s="115" t="str">
        <f t="shared" si="456"/>
        <v>RR7QUEEN ELIZABETH HOSPITAL - RR7EN</v>
      </c>
      <c r="AW1806" s="116" t="s">
        <v>7998</v>
      </c>
      <c r="AX1806" s="116" t="s">
        <v>9409</v>
      </c>
      <c r="AY1806" s="116" t="s">
        <v>7998</v>
      </c>
      <c r="AZ1806" s="116" t="s">
        <v>9409</v>
      </c>
      <c r="BA1806" s="116" t="str">
        <f t="shared" si="457"/>
        <v>RR7</v>
      </c>
    </row>
    <row r="1807" spans="48:53" hidden="1" x14ac:dyDescent="0.3">
      <c r="AV1807" s="115" t="str">
        <f t="shared" si="456"/>
        <v>RR7SOUTH TYNESIDE DISTRICT HOSPITAL - RR7DH</v>
      </c>
      <c r="AW1807" s="116" t="s">
        <v>7999</v>
      </c>
      <c r="AX1807" s="116" t="s">
        <v>9410</v>
      </c>
      <c r="AY1807" s="116" t="s">
        <v>7999</v>
      </c>
      <c r="AZ1807" s="116" t="s">
        <v>9410</v>
      </c>
      <c r="BA1807" s="116" t="str">
        <f t="shared" si="457"/>
        <v>RR7</v>
      </c>
    </row>
    <row r="1808" spans="48:53" hidden="1" x14ac:dyDescent="0.3">
      <c r="AV1808" s="115" t="str">
        <f t="shared" si="456"/>
        <v>RR8CHAPEL ALLERTON HOSPITAL - RR819</v>
      </c>
      <c r="AW1808" s="116" t="s">
        <v>8000</v>
      </c>
      <c r="AX1808" s="116" t="s">
        <v>9411</v>
      </c>
      <c r="AY1808" s="116" t="s">
        <v>8000</v>
      </c>
      <c r="AZ1808" s="116" t="s">
        <v>9411</v>
      </c>
      <c r="BA1808" s="116" t="str">
        <f t="shared" si="457"/>
        <v>RR8</v>
      </c>
    </row>
    <row r="1809" spans="48:53" hidden="1" x14ac:dyDescent="0.3">
      <c r="AV1809" s="115" t="str">
        <f t="shared" si="456"/>
        <v>RR8CLARENDON WING, LEEDS GENERAL INFIRMARY - RR830</v>
      </c>
      <c r="AW1809" s="116" t="s">
        <v>8001</v>
      </c>
      <c r="AX1809" s="116" t="s">
        <v>9412</v>
      </c>
      <c r="AY1809" s="116" t="s">
        <v>8001</v>
      </c>
      <c r="AZ1809" s="116" t="s">
        <v>9412</v>
      </c>
      <c r="BA1809" s="116" t="str">
        <f t="shared" si="457"/>
        <v>RR8</v>
      </c>
    </row>
    <row r="1810" spans="48:53" hidden="1" x14ac:dyDescent="0.3">
      <c r="AV1810" s="115" t="str">
        <f t="shared" si="456"/>
        <v>RR8COOKRIDGE HOSPITAL - RR803</v>
      </c>
      <c r="AW1810" s="116" t="s">
        <v>8002</v>
      </c>
      <c r="AX1810" s="116" t="s">
        <v>9413</v>
      </c>
      <c r="AY1810" s="116" t="s">
        <v>8002</v>
      </c>
      <c r="AZ1810" s="116" t="s">
        <v>9413</v>
      </c>
      <c r="BA1810" s="116" t="str">
        <f t="shared" si="457"/>
        <v>RR8</v>
      </c>
    </row>
    <row r="1811" spans="48:53" hidden="1" x14ac:dyDescent="0.3">
      <c r="AV1811" s="115" t="str">
        <f t="shared" si="456"/>
        <v>RR8GARFORTH MEDICAL CENTRE - RR866</v>
      </c>
      <c r="AW1811" s="116" t="s">
        <v>8003</v>
      </c>
      <c r="AX1811" s="116" t="s">
        <v>9414</v>
      </c>
      <c r="AY1811" s="116" t="s">
        <v>8003</v>
      </c>
      <c r="AZ1811" s="116" t="s">
        <v>9414</v>
      </c>
      <c r="BA1811" s="116" t="str">
        <f t="shared" si="457"/>
        <v>RR8</v>
      </c>
    </row>
    <row r="1812" spans="48:53" hidden="1" x14ac:dyDescent="0.3">
      <c r="AV1812" s="115" t="str">
        <f t="shared" si="456"/>
        <v>RR8KILLINGBECK HOSPITAL - RR815</v>
      </c>
      <c r="AW1812" s="116" t="s">
        <v>8004</v>
      </c>
      <c r="AX1812" s="116" t="s">
        <v>9415</v>
      </c>
      <c r="AY1812" s="116" t="s">
        <v>8004</v>
      </c>
      <c r="AZ1812" s="116" t="s">
        <v>9415</v>
      </c>
      <c r="BA1812" s="116" t="str">
        <f t="shared" si="457"/>
        <v>RR8</v>
      </c>
    </row>
    <row r="1813" spans="48:53" hidden="1" x14ac:dyDescent="0.3">
      <c r="AV1813" s="115" t="str">
        <f t="shared" si="456"/>
        <v>RR8LEEDS DENTAL HOSPITAL - RR802</v>
      </c>
      <c r="AW1813" s="116" t="s">
        <v>8005</v>
      </c>
      <c r="AX1813" s="116" t="s">
        <v>9416</v>
      </c>
      <c r="AY1813" s="116" t="s">
        <v>8005</v>
      </c>
      <c r="AZ1813" s="116" t="s">
        <v>9416</v>
      </c>
      <c r="BA1813" s="116" t="str">
        <f t="shared" si="457"/>
        <v>RR8</v>
      </c>
    </row>
    <row r="1814" spans="48:53" hidden="1" x14ac:dyDescent="0.3">
      <c r="AV1814" s="115" t="str">
        <f t="shared" si="456"/>
        <v>RR8LEEDS GENERAL INFIRMARY - RR801</v>
      </c>
      <c r="AW1814" s="116" t="s">
        <v>8006</v>
      </c>
      <c r="AX1814" s="116" t="s">
        <v>9417</v>
      </c>
      <c r="AY1814" s="116" t="s">
        <v>8006</v>
      </c>
      <c r="AZ1814" s="116" t="s">
        <v>9417</v>
      </c>
      <c r="BA1814" s="116" t="str">
        <f t="shared" si="457"/>
        <v>RR8</v>
      </c>
    </row>
    <row r="1815" spans="48:53" hidden="1" x14ac:dyDescent="0.3">
      <c r="AV1815" s="115" t="str">
        <f t="shared" si="456"/>
        <v>RR8NEW HALL SURGERY - RR865</v>
      </c>
      <c r="AW1815" s="116" t="s">
        <v>8007</v>
      </c>
      <c r="AX1815" s="116" t="s">
        <v>9418</v>
      </c>
      <c r="AY1815" s="116" t="s">
        <v>8007</v>
      </c>
      <c r="AZ1815" s="116" t="s">
        <v>9418</v>
      </c>
      <c r="BA1815" s="116" t="str">
        <f t="shared" si="457"/>
        <v>RR8</v>
      </c>
    </row>
    <row r="1816" spans="48:53" hidden="1" x14ac:dyDescent="0.3">
      <c r="AV1816" s="115" t="str">
        <f t="shared" si="456"/>
        <v>RR8SAVILE TOWN MEDICAL CENTRE - RR867</v>
      </c>
      <c r="AW1816" s="116" t="s">
        <v>8008</v>
      </c>
      <c r="AX1816" s="116" t="s">
        <v>9419</v>
      </c>
      <c r="AY1816" s="116" t="s">
        <v>8008</v>
      </c>
      <c r="AZ1816" s="116" t="s">
        <v>9419</v>
      </c>
      <c r="BA1816" s="116" t="str">
        <f t="shared" si="457"/>
        <v>RR8</v>
      </c>
    </row>
    <row r="1817" spans="48:53" hidden="1" x14ac:dyDescent="0.3">
      <c r="AV1817" s="115" t="str">
        <f t="shared" si="456"/>
        <v>RR8SEACROFT HOSPITAL - RR814</v>
      </c>
      <c r="AW1817" s="116" t="s">
        <v>8009</v>
      </c>
      <c r="AX1817" s="116" t="s">
        <v>9420</v>
      </c>
      <c r="AY1817" s="116" t="s">
        <v>8009</v>
      </c>
      <c r="AZ1817" s="116" t="s">
        <v>9420</v>
      </c>
      <c r="BA1817" s="116" t="str">
        <f t="shared" si="457"/>
        <v>RR8</v>
      </c>
    </row>
    <row r="1818" spans="48:53" hidden="1" x14ac:dyDescent="0.3">
      <c r="AV1818" s="115" t="str">
        <f t="shared" si="456"/>
        <v>RR8ST JAMES'S UNIVERSITY HOSPITAL - RR813</v>
      </c>
      <c r="AW1818" s="116" t="s">
        <v>8010</v>
      </c>
      <c r="AX1818" s="116" t="s">
        <v>9421</v>
      </c>
      <c r="AY1818" s="116" t="s">
        <v>8010</v>
      </c>
      <c r="AZ1818" s="116" t="s">
        <v>9421</v>
      </c>
      <c r="BA1818" s="116" t="str">
        <f t="shared" si="457"/>
        <v>RR8</v>
      </c>
    </row>
    <row r="1819" spans="48:53" hidden="1" x14ac:dyDescent="0.3">
      <c r="AV1819" s="115" t="str">
        <f t="shared" si="456"/>
        <v>RR8WHARFEDALE HOSPITAL - RR807</v>
      </c>
      <c r="AW1819" s="116" t="s">
        <v>8011</v>
      </c>
      <c r="AX1819" s="116" t="s">
        <v>9422</v>
      </c>
      <c r="AY1819" s="116" t="s">
        <v>8011</v>
      </c>
      <c r="AZ1819" s="116" t="s">
        <v>9422</v>
      </c>
      <c r="BA1819" s="116" t="str">
        <f t="shared" si="457"/>
        <v>RR8</v>
      </c>
    </row>
    <row r="1820" spans="48:53" hidden="1" x14ac:dyDescent="0.3">
      <c r="AV1820" s="115" t="str">
        <f t="shared" si="456"/>
        <v>RRDBRAINTREE - THE GABLES</v>
      </c>
      <c r="AW1820" s="116" t="s">
        <v>2209</v>
      </c>
      <c r="AX1820" s="116" t="s">
        <v>2210</v>
      </c>
      <c r="AY1820" s="116" t="s">
        <v>2209</v>
      </c>
      <c r="AZ1820" s="116" t="s">
        <v>2210</v>
      </c>
      <c r="BA1820" s="116" t="str">
        <f t="shared" si="457"/>
        <v>RRD</v>
      </c>
    </row>
    <row r="1821" spans="48:53" hidden="1" x14ac:dyDescent="0.3">
      <c r="AV1821" s="115" t="str">
        <f t="shared" si="456"/>
        <v>RRDCHELMSFORD - PITFIELDS</v>
      </c>
      <c r="AW1821" s="116" t="s">
        <v>2205</v>
      </c>
      <c r="AX1821" s="116" t="s">
        <v>2206</v>
      </c>
      <c r="AY1821" s="116" t="s">
        <v>2205</v>
      </c>
      <c r="AZ1821" s="116" t="s">
        <v>2206</v>
      </c>
      <c r="BA1821" s="116" t="str">
        <f t="shared" si="457"/>
        <v>RRD</v>
      </c>
    </row>
    <row r="1822" spans="48:53" hidden="1" x14ac:dyDescent="0.3">
      <c r="AV1822" s="115" t="str">
        <f t="shared" si="456"/>
        <v>RRDCHELMSFORD - SOUTH WOODHAM FERRERS CLINCS</v>
      </c>
      <c r="AW1822" s="116" t="s">
        <v>2227</v>
      </c>
      <c r="AX1822" s="116" t="s">
        <v>2228</v>
      </c>
      <c r="AY1822" s="116" t="s">
        <v>2227</v>
      </c>
      <c r="AZ1822" s="116" t="s">
        <v>2228</v>
      </c>
      <c r="BA1822" s="116" t="str">
        <f t="shared" si="457"/>
        <v>RRD</v>
      </c>
    </row>
    <row r="1823" spans="48:53" hidden="1" x14ac:dyDescent="0.3">
      <c r="AV1823" s="115" t="str">
        <f t="shared" si="456"/>
        <v>RRDCHELMSFORD - ST GILES COTTAGE</v>
      </c>
      <c r="AW1823" s="116" t="s">
        <v>2223</v>
      </c>
      <c r="AX1823" s="116" t="s">
        <v>2224</v>
      </c>
      <c r="AY1823" s="116" t="s">
        <v>2223</v>
      </c>
      <c r="AZ1823" s="116" t="s">
        <v>2224</v>
      </c>
      <c r="BA1823" s="116" t="str">
        <f t="shared" si="457"/>
        <v>RRD</v>
      </c>
    </row>
    <row r="1824" spans="48:53" hidden="1" x14ac:dyDescent="0.3">
      <c r="AV1824" s="115" t="str">
        <f t="shared" si="456"/>
        <v>RRDCHELMSFORD - THE LINDEN CENTRE</v>
      </c>
      <c r="AW1824" s="116" t="s">
        <v>8606</v>
      </c>
      <c r="AX1824" s="116" t="s">
        <v>8607</v>
      </c>
      <c r="AY1824" s="116" t="s">
        <v>8606</v>
      </c>
      <c r="AZ1824" s="116" t="s">
        <v>8607</v>
      </c>
      <c r="BA1824" s="116" t="str">
        <f t="shared" si="457"/>
        <v>RRD</v>
      </c>
    </row>
    <row r="1825" spans="48:53" hidden="1" x14ac:dyDescent="0.3">
      <c r="AV1825" s="115" t="str">
        <f t="shared" si="456"/>
        <v>RRDCHELMSFORD - THE ROWANS</v>
      </c>
      <c r="AW1825" s="116" t="s">
        <v>2197</v>
      </c>
      <c r="AX1825" s="116" t="s">
        <v>2198</v>
      </c>
      <c r="AY1825" s="116" t="s">
        <v>2197</v>
      </c>
      <c r="AZ1825" s="116" t="s">
        <v>2198</v>
      </c>
      <c r="BA1825" s="116" t="str">
        <f t="shared" si="457"/>
        <v>RRD</v>
      </c>
    </row>
    <row r="1826" spans="48:53" hidden="1" x14ac:dyDescent="0.3">
      <c r="AV1826" s="115" t="str">
        <f t="shared" si="456"/>
        <v>RRDCHELMSFORD - UNITS 4 &amp; 5A, CORNELL ESTATE</v>
      </c>
      <c r="AW1826" s="116" t="s">
        <v>2199</v>
      </c>
      <c r="AX1826" s="116" t="s">
        <v>2200</v>
      </c>
      <c r="AY1826" s="116" t="s">
        <v>2199</v>
      </c>
      <c r="AZ1826" s="116" t="s">
        <v>2200</v>
      </c>
      <c r="BA1826" s="116" t="str">
        <f t="shared" si="457"/>
        <v>RRD</v>
      </c>
    </row>
    <row r="1827" spans="48:53" hidden="1" x14ac:dyDescent="0.3">
      <c r="AV1827" s="115" t="str">
        <f t="shared" si="456"/>
        <v>RRDCLACTON - EAGLEHURST</v>
      </c>
      <c r="AW1827" s="116" t="s">
        <v>2195</v>
      </c>
      <c r="AX1827" s="116" t="s">
        <v>2196</v>
      </c>
      <c r="AY1827" s="116" t="s">
        <v>2195</v>
      </c>
      <c r="AZ1827" s="116" t="s">
        <v>2196</v>
      </c>
      <c r="BA1827" s="116" t="str">
        <f t="shared" si="457"/>
        <v>RRD</v>
      </c>
    </row>
    <row r="1828" spans="48:53" hidden="1" x14ac:dyDescent="0.3">
      <c r="AV1828" s="115" t="str">
        <f t="shared" si="456"/>
        <v>RRDCLACTON - MENTAL HEALTH SERVICES - CLACTON HOSPITAL</v>
      </c>
      <c r="AW1828" s="116" t="s">
        <v>8598</v>
      </c>
      <c r="AX1828" s="116" t="s">
        <v>8599</v>
      </c>
      <c r="AY1828" s="116" t="s">
        <v>8598</v>
      </c>
      <c r="AZ1828" s="116" t="s">
        <v>8599</v>
      </c>
      <c r="BA1828" s="116" t="str">
        <f t="shared" si="457"/>
        <v>RRD</v>
      </c>
    </row>
    <row r="1829" spans="48:53" hidden="1" x14ac:dyDescent="0.3">
      <c r="AV1829" s="115" t="str">
        <f t="shared" si="456"/>
        <v>RRDCOLCHESTER - BIRCHWOOD</v>
      </c>
      <c r="AW1829" s="116" t="s">
        <v>2215</v>
      </c>
      <c r="AX1829" s="116" t="s">
        <v>2216</v>
      </c>
      <c r="AY1829" s="116" t="s">
        <v>2215</v>
      </c>
      <c r="AZ1829" s="116" t="s">
        <v>2216</v>
      </c>
      <c r="BA1829" s="116" t="str">
        <f t="shared" si="457"/>
        <v>RRD</v>
      </c>
    </row>
    <row r="1830" spans="48:53" hidden="1" x14ac:dyDescent="0.3">
      <c r="AV1830" s="115" t="str">
        <f t="shared" si="456"/>
        <v>RRDCOLCHESTER - KING'S WOOD CENTRE</v>
      </c>
      <c r="AW1830" s="116" t="s">
        <v>8604</v>
      </c>
      <c r="AX1830" s="116" t="s">
        <v>8605</v>
      </c>
      <c r="AY1830" s="116" t="s">
        <v>8604</v>
      </c>
      <c r="AZ1830" s="116" t="s">
        <v>8605</v>
      </c>
      <c r="BA1830" s="116" t="str">
        <f t="shared" si="457"/>
        <v>RRD</v>
      </c>
    </row>
    <row r="1831" spans="48:53" hidden="1" x14ac:dyDescent="0.3">
      <c r="AV1831" s="115" t="str">
        <f t="shared" si="456"/>
        <v>RRDCOLCHESTER - LONGVIEW</v>
      </c>
      <c r="AW1831" s="116" t="s">
        <v>2219</v>
      </c>
      <c r="AX1831" s="116" t="s">
        <v>2220</v>
      </c>
      <c r="AY1831" s="116" t="s">
        <v>2219</v>
      </c>
      <c r="AZ1831" s="116" t="s">
        <v>2220</v>
      </c>
      <c r="BA1831" s="116" t="str">
        <f t="shared" si="457"/>
        <v>RRD</v>
      </c>
    </row>
    <row r="1832" spans="48:53" hidden="1" x14ac:dyDescent="0.3">
      <c r="AV1832" s="115" t="str">
        <f t="shared" si="456"/>
        <v>RRDCOLCHESTER - THE BRAMBLES</v>
      </c>
      <c r="AW1832" s="116" t="s">
        <v>2193</v>
      </c>
      <c r="AX1832" s="116" t="s">
        <v>2194</v>
      </c>
      <c r="AY1832" s="116" t="s">
        <v>2193</v>
      </c>
      <c r="AZ1832" s="116" t="s">
        <v>2194</v>
      </c>
      <c r="BA1832" s="116" t="str">
        <f t="shared" si="457"/>
        <v>RRD</v>
      </c>
    </row>
    <row r="1833" spans="48:53" hidden="1" x14ac:dyDescent="0.3">
      <c r="AV1833" s="115" t="str">
        <f t="shared" si="456"/>
        <v>RRDCOLCHESTER - THE LAKES</v>
      </c>
      <c r="AW1833" s="116" t="s">
        <v>2217</v>
      </c>
      <c r="AX1833" s="116" t="s">
        <v>2218</v>
      </c>
      <c r="AY1833" s="116" t="s">
        <v>2217</v>
      </c>
      <c r="AZ1833" s="116" t="s">
        <v>2218</v>
      </c>
      <c r="BA1833" s="116" t="str">
        <f t="shared" si="457"/>
        <v>RRD</v>
      </c>
    </row>
    <row r="1834" spans="48:53" hidden="1" x14ac:dyDescent="0.3">
      <c r="AV1834" s="115" t="str">
        <f t="shared" si="456"/>
        <v>RRDCOLCHESTER GENERAL HOSPITAL</v>
      </c>
      <c r="AW1834" s="116" t="s">
        <v>2207</v>
      </c>
      <c r="AX1834" s="116" t="s">
        <v>2208</v>
      </c>
      <c r="AY1834" s="116" t="s">
        <v>2207</v>
      </c>
      <c r="AZ1834" s="116" t="s">
        <v>2208</v>
      </c>
      <c r="BA1834" s="116" t="str">
        <f t="shared" si="457"/>
        <v>RRD</v>
      </c>
    </row>
    <row r="1835" spans="48:53" hidden="1" x14ac:dyDescent="0.3">
      <c r="AV1835" s="115" t="str">
        <f t="shared" si="456"/>
        <v>RRDDUKES PRIORY HOSPITAL</v>
      </c>
      <c r="AW1835" s="116" t="s">
        <v>2213</v>
      </c>
      <c r="AX1835" s="116" t="s">
        <v>2214</v>
      </c>
      <c r="AY1835" s="116" t="s">
        <v>2213</v>
      </c>
      <c r="AZ1835" s="116" t="s">
        <v>2214</v>
      </c>
      <c r="BA1835" s="116" t="str">
        <f t="shared" si="457"/>
        <v>RRD</v>
      </c>
    </row>
    <row r="1836" spans="48:53" hidden="1" x14ac:dyDescent="0.3">
      <c r="AV1836" s="115" t="str">
        <f t="shared" si="456"/>
        <v>RRDEPPING - ST MARGARETS HOSPITAL</v>
      </c>
      <c r="AW1836" s="116" t="s">
        <v>2225</v>
      </c>
      <c r="AX1836" s="116" t="s">
        <v>2226</v>
      </c>
      <c r="AY1836" s="116" t="s">
        <v>2225</v>
      </c>
      <c r="AZ1836" s="116" t="s">
        <v>2226</v>
      </c>
      <c r="BA1836" s="116" t="str">
        <f t="shared" si="457"/>
        <v>RRD</v>
      </c>
    </row>
    <row r="1837" spans="48:53" hidden="1" x14ac:dyDescent="0.3">
      <c r="AV1837" s="115" t="str">
        <f t="shared" si="456"/>
        <v>RRDHARLOW - DERWENT CENTRE</v>
      </c>
      <c r="AW1837" s="116" t="s">
        <v>8602</v>
      </c>
      <c r="AX1837" s="116" t="s">
        <v>8603</v>
      </c>
      <c r="AY1837" s="116" t="s">
        <v>8602</v>
      </c>
      <c r="AZ1837" s="116" t="s">
        <v>8603</v>
      </c>
      <c r="BA1837" s="116" t="str">
        <f t="shared" si="457"/>
        <v>RRD</v>
      </c>
    </row>
    <row r="1838" spans="48:53" hidden="1" x14ac:dyDescent="0.3">
      <c r="AV1838" s="115" t="str">
        <f t="shared" si="456"/>
        <v>RRDHARLOW - SYDENHAM HOUSE</v>
      </c>
      <c r="AW1838" s="116" t="s">
        <v>8608</v>
      </c>
      <c r="AX1838" s="116" t="s">
        <v>8609</v>
      </c>
      <c r="AY1838" s="116" t="s">
        <v>8608</v>
      </c>
      <c r="AZ1838" s="116" t="s">
        <v>8609</v>
      </c>
      <c r="BA1838" s="116" t="str">
        <f t="shared" si="457"/>
        <v>RRD</v>
      </c>
    </row>
    <row r="1839" spans="48:53" hidden="1" x14ac:dyDescent="0.3">
      <c r="AV1839" s="115" t="str">
        <f t="shared" si="456"/>
        <v>RRDHARWICH &amp; DISTRICT HOSPITAL</v>
      </c>
      <c r="AW1839" s="116" t="s">
        <v>2221</v>
      </c>
      <c r="AX1839" s="116" t="s">
        <v>2222</v>
      </c>
      <c r="AY1839" s="116" t="s">
        <v>2221</v>
      </c>
      <c r="AZ1839" s="116" t="s">
        <v>2222</v>
      </c>
      <c r="BA1839" s="116" t="str">
        <f t="shared" si="457"/>
        <v>RRD</v>
      </c>
    </row>
    <row r="1840" spans="48:53" hidden="1" x14ac:dyDescent="0.3">
      <c r="AV1840" s="115" t="str">
        <f t="shared" si="456"/>
        <v>RRDMALDON - ST PETERS HOSPITAL</v>
      </c>
      <c r="AW1840" s="116" t="s">
        <v>2203</v>
      </c>
      <c r="AX1840" s="116" t="s">
        <v>2204</v>
      </c>
      <c r="AY1840" s="116" t="s">
        <v>2203</v>
      </c>
      <c r="AZ1840" s="116" t="s">
        <v>2204</v>
      </c>
      <c r="BA1840" s="116" t="str">
        <f t="shared" si="457"/>
        <v>RRD</v>
      </c>
    </row>
    <row r="1841" spans="48:53" hidden="1" x14ac:dyDescent="0.3">
      <c r="AV1841" s="115" t="str">
        <f t="shared" si="456"/>
        <v>RRDNORTH ESSEX PARTNERSHIP NHS FOUNDATION TRUST HEADQUARTERS</v>
      </c>
      <c r="AW1841" s="116" t="s">
        <v>8742</v>
      </c>
      <c r="AX1841" s="116" t="s">
        <v>8743</v>
      </c>
      <c r="AY1841" s="116" t="s">
        <v>8742</v>
      </c>
      <c r="AZ1841" s="116" t="s">
        <v>8743</v>
      </c>
      <c r="BA1841" s="116" t="str">
        <f t="shared" si="457"/>
        <v>RRD</v>
      </c>
    </row>
    <row r="1842" spans="48:53" hidden="1" x14ac:dyDescent="0.3">
      <c r="AV1842" s="115" t="str">
        <f t="shared" si="456"/>
        <v>RRDTHE CRYSTAL CENTRE</v>
      </c>
      <c r="AW1842" s="116" t="s">
        <v>8600</v>
      </c>
      <c r="AX1842" s="116" t="s">
        <v>8601</v>
      </c>
      <c r="AY1842" s="116" t="s">
        <v>8600</v>
      </c>
      <c r="AZ1842" s="116" t="s">
        <v>8601</v>
      </c>
      <c r="BA1842" s="116" t="str">
        <f t="shared" si="457"/>
        <v>RRD</v>
      </c>
    </row>
    <row r="1843" spans="48:53" hidden="1" x14ac:dyDescent="0.3">
      <c r="AV1843" s="115" t="str">
        <f t="shared" si="456"/>
        <v>RRDWITHAM - NEW IVY CHIMNEYS</v>
      </c>
      <c r="AW1843" s="116" t="s">
        <v>2201</v>
      </c>
      <c r="AX1843" s="116" t="s">
        <v>2202</v>
      </c>
      <c r="AY1843" s="116" t="s">
        <v>2201</v>
      </c>
      <c r="AZ1843" s="116" t="s">
        <v>2202</v>
      </c>
      <c r="BA1843" s="116" t="str">
        <f t="shared" si="457"/>
        <v>RRD</v>
      </c>
    </row>
    <row r="1844" spans="48:53" hidden="1" x14ac:dyDescent="0.3">
      <c r="AV1844" s="115" t="str">
        <f t="shared" si="456"/>
        <v>RRDWITHAM - OLD IVY CHIMNEYS</v>
      </c>
      <c r="AW1844" s="116" t="s">
        <v>2211</v>
      </c>
      <c r="AX1844" s="116" t="s">
        <v>2212</v>
      </c>
      <c r="AY1844" s="116" t="s">
        <v>2211</v>
      </c>
      <c r="AZ1844" s="116" t="s">
        <v>2212</v>
      </c>
      <c r="BA1844" s="116" t="str">
        <f t="shared" si="457"/>
        <v>RRD</v>
      </c>
    </row>
    <row r="1845" spans="48:53" hidden="1" x14ac:dyDescent="0.3">
      <c r="AV1845" s="115" t="str">
        <f t="shared" si="456"/>
        <v>RREADULT MENTAL HEALTH</v>
      </c>
      <c r="AW1845" s="116" t="s">
        <v>3922</v>
      </c>
      <c r="AX1845" s="116" t="s">
        <v>1964</v>
      </c>
      <c r="AY1845" s="116" t="s">
        <v>3922</v>
      </c>
      <c r="AZ1845" s="116" t="s">
        <v>1964</v>
      </c>
      <c r="BA1845" s="116" t="str">
        <f t="shared" si="457"/>
        <v>RRE</v>
      </c>
    </row>
    <row r="1846" spans="48:53" hidden="1" x14ac:dyDescent="0.3">
      <c r="AV1846" s="115" t="str">
        <f t="shared" si="456"/>
        <v>RREBRIDGNORTH HOSPITAL</v>
      </c>
      <c r="AW1846" s="116" t="s">
        <v>3954</v>
      </c>
      <c r="AX1846" s="116" t="s">
        <v>2542</v>
      </c>
      <c r="AY1846" s="116" t="s">
        <v>3954</v>
      </c>
      <c r="AZ1846" s="116" t="s">
        <v>2542</v>
      </c>
      <c r="BA1846" s="116" t="str">
        <f t="shared" si="457"/>
        <v>RRE</v>
      </c>
    </row>
    <row r="1847" spans="48:53" hidden="1" x14ac:dyDescent="0.3">
      <c r="AV1847" s="115" t="str">
        <f t="shared" si="456"/>
        <v>RRECANNOCK CHASE HOSPITAL</v>
      </c>
      <c r="AW1847" s="116" t="s">
        <v>3921</v>
      </c>
      <c r="AX1847" s="116" t="s">
        <v>2648</v>
      </c>
      <c r="AY1847" s="116" t="s">
        <v>3921</v>
      </c>
      <c r="AZ1847" s="116" t="s">
        <v>2648</v>
      </c>
      <c r="BA1847" s="116" t="str">
        <f t="shared" si="457"/>
        <v>RRE</v>
      </c>
    </row>
    <row r="1848" spans="48:53" hidden="1" x14ac:dyDescent="0.3">
      <c r="AV1848" s="115" t="str">
        <f t="shared" ref="AV1848:AV1911" si="458">CONCATENATE(LEFT(AW1848, 3),AX1848)</f>
        <v>RRECASTLE CARE CASTLEHAVEN</v>
      </c>
      <c r="AW1848" s="116" t="s">
        <v>3960</v>
      </c>
      <c r="AX1848" s="116" t="s">
        <v>2572</v>
      </c>
      <c r="AY1848" s="116" t="s">
        <v>3960</v>
      </c>
      <c r="AZ1848" s="116" t="s">
        <v>2572</v>
      </c>
      <c r="BA1848" s="116" t="str">
        <f t="shared" ref="BA1848:BA1911" si="459">LEFT(AY1848,3)</f>
        <v>RRE</v>
      </c>
    </row>
    <row r="1849" spans="48:53" hidden="1" x14ac:dyDescent="0.3">
      <c r="AV1849" s="115" t="str">
        <f t="shared" si="458"/>
        <v>RRECHILD DEVELOPMENT 2</v>
      </c>
      <c r="AW1849" s="116" t="s">
        <v>3990</v>
      </c>
      <c r="AX1849" s="116" t="s">
        <v>3991</v>
      </c>
      <c r="AY1849" s="116" t="s">
        <v>3990</v>
      </c>
      <c r="AZ1849" s="116" t="s">
        <v>3991</v>
      </c>
      <c r="BA1849" s="116" t="str">
        <f t="shared" si="459"/>
        <v>RRE</v>
      </c>
    </row>
    <row r="1850" spans="48:53" hidden="1" x14ac:dyDescent="0.3">
      <c r="AV1850" s="115" t="str">
        <f t="shared" si="458"/>
        <v>RRECHILDRENS</v>
      </c>
      <c r="AW1850" s="116" t="s">
        <v>4003</v>
      </c>
      <c r="AX1850" s="116" t="s">
        <v>4004</v>
      </c>
      <c r="AY1850" s="116" t="s">
        <v>4003</v>
      </c>
      <c r="AZ1850" s="116" t="s">
        <v>4004</v>
      </c>
      <c r="BA1850" s="116" t="str">
        <f t="shared" si="459"/>
        <v>RRE</v>
      </c>
    </row>
    <row r="1851" spans="48:53" hidden="1" x14ac:dyDescent="0.3">
      <c r="AV1851" s="115" t="str">
        <f t="shared" si="458"/>
        <v>RRECHILDRENS 2</v>
      </c>
      <c r="AW1851" s="116" t="s">
        <v>3988</v>
      </c>
      <c r="AX1851" s="116" t="s">
        <v>3989</v>
      </c>
      <c r="AY1851" s="116" t="s">
        <v>3988</v>
      </c>
      <c r="AZ1851" s="116" t="s">
        <v>3989</v>
      </c>
      <c r="BA1851" s="116" t="str">
        <f t="shared" si="459"/>
        <v>RRE</v>
      </c>
    </row>
    <row r="1852" spans="48:53" hidden="1" x14ac:dyDescent="0.3">
      <c r="AV1852" s="115" t="str">
        <f t="shared" si="458"/>
        <v>RRECHILDRENS 4</v>
      </c>
      <c r="AW1852" s="116" t="s">
        <v>3992</v>
      </c>
      <c r="AX1852" s="116" t="s">
        <v>3993</v>
      </c>
      <c r="AY1852" s="116" t="s">
        <v>3992</v>
      </c>
      <c r="AZ1852" s="116" t="s">
        <v>3993</v>
      </c>
      <c r="BA1852" s="116" t="str">
        <f t="shared" si="459"/>
        <v>RRE</v>
      </c>
    </row>
    <row r="1853" spans="48:53" hidden="1" x14ac:dyDescent="0.3">
      <c r="AV1853" s="115" t="str">
        <f t="shared" si="458"/>
        <v>RRECHILDRENS 5</v>
      </c>
      <c r="AW1853" s="116" t="s">
        <v>3994</v>
      </c>
      <c r="AX1853" s="116" t="s">
        <v>3995</v>
      </c>
      <c r="AY1853" s="116" t="s">
        <v>3994</v>
      </c>
      <c r="AZ1853" s="116" t="s">
        <v>3995</v>
      </c>
      <c r="BA1853" s="116" t="str">
        <f t="shared" si="459"/>
        <v>RRE</v>
      </c>
    </row>
    <row r="1854" spans="48:53" hidden="1" x14ac:dyDescent="0.3">
      <c r="AV1854" s="115" t="str">
        <f t="shared" si="458"/>
        <v>RRECHILDRENS 6</v>
      </c>
      <c r="AW1854" s="116" t="s">
        <v>3996</v>
      </c>
      <c r="AX1854" s="116" t="s">
        <v>3997</v>
      </c>
      <c r="AY1854" s="116" t="s">
        <v>3996</v>
      </c>
      <c r="AZ1854" s="116" t="s">
        <v>3997</v>
      </c>
      <c r="BA1854" s="116" t="str">
        <f t="shared" si="459"/>
        <v>RRE</v>
      </c>
    </row>
    <row r="1855" spans="48:53" hidden="1" x14ac:dyDescent="0.3">
      <c r="AV1855" s="115" t="str">
        <f t="shared" si="458"/>
        <v>RRECHILDRENS 7</v>
      </c>
      <c r="AW1855" s="116" t="s">
        <v>3939</v>
      </c>
      <c r="AX1855" s="116" t="s">
        <v>3940</v>
      </c>
      <c r="AY1855" s="116" t="s">
        <v>3939</v>
      </c>
      <c r="AZ1855" s="116" t="s">
        <v>3940</v>
      </c>
      <c r="BA1855" s="116" t="str">
        <f t="shared" si="459"/>
        <v>RRE</v>
      </c>
    </row>
    <row r="1856" spans="48:53" hidden="1" x14ac:dyDescent="0.3">
      <c r="AV1856" s="115" t="str">
        <f t="shared" si="458"/>
        <v>RREGLENVIEW, LUDLOW</v>
      </c>
      <c r="AW1856" s="116" t="s">
        <v>3961</v>
      </c>
      <c r="AX1856" s="116" t="s">
        <v>3962</v>
      </c>
      <c r="AY1856" s="116" t="s">
        <v>3961</v>
      </c>
      <c r="AZ1856" s="116" t="s">
        <v>3962</v>
      </c>
      <c r="BA1856" s="116" t="str">
        <f t="shared" si="459"/>
        <v>RRE</v>
      </c>
    </row>
    <row r="1857" spans="48:53" hidden="1" x14ac:dyDescent="0.3">
      <c r="AV1857" s="115" t="str">
        <f t="shared" si="458"/>
        <v>RREHIGH TREES RESIDENTIAL HOME</v>
      </c>
      <c r="AW1857" s="116" t="s">
        <v>3970</v>
      </c>
      <c r="AX1857" s="116" t="s">
        <v>3971</v>
      </c>
      <c r="AY1857" s="116" t="s">
        <v>3970</v>
      </c>
      <c r="AZ1857" s="116" t="s">
        <v>3971</v>
      </c>
      <c r="BA1857" s="116" t="str">
        <f t="shared" si="459"/>
        <v>RRE</v>
      </c>
    </row>
    <row r="1858" spans="48:53" hidden="1" x14ac:dyDescent="0.3">
      <c r="AV1858" s="115" t="str">
        <f t="shared" si="458"/>
        <v>RREINCLUSION</v>
      </c>
      <c r="AW1858" s="116" t="s">
        <v>3999</v>
      </c>
      <c r="AX1858" s="116" t="s">
        <v>4000</v>
      </c>
      <c r="AY1858" s="116" t="s">
        <v>3999</v>
      </c>
      <c r="AZ1858" s="116" t="s">
        <v>4000</v>
      </c>
      <c r="BA1858" s="116" t="str">
        <f t="shared" si="459"/>
        <v>RRE</v>
      </c>
    </row>
    <row r="1859" spans="48:53" hidden="1" x14ac:dyDescent="0.3">
      <c r="AV1859" s="115" t="str">
        <f t="shared" si="458"/>
        <v>RREINCLUSION</v>
      </c>
      <c r="AW1859" s="116" t="s">
        <v>4007</v>
      </c>
      <c r="AX1859" s="116" t="s">
        <v>4000</v>
      </c>
      <c r="AY1859" s="116" t="s">
        <v>4007</v>
      </c>
      <c r="AZ1859" s="116" t="s">
        <v>4000</v>
      </c>
      <c r="BA1859" s="116" t="str">
        <f t="shared" si="459"/>
        <v>RRE</v>
      </c>
    </row>
    <row r="1860" spans="48:53" hidden="1" x14ac:dyDescent="0.3">
      <c r="AV1860" s="115" t="str">
        <f t="shared" si="458"/>
        <v>RREINCLUSION / OASIS 1</v>
      </c>
      <c r="AW1860" s="116" t="s">
        <v>3935</v>
      </c>
      <c r="AX1860" s="116" t="s">
        <v>3936</v>
      </c>
      <c r="AY1860" s="116" t="s">
        <v>3935</v>
      </c>
      <c r="AZ1860" s="116" t="s">
        <v>3936</v>
      </c>
      <c r="BA1860" s="116" t="str">
        <f t="shared" si="459"/>
        <v>RRE</v>
      </c>
    </row>
    <row r="1861" spans="48:53" hidden="1" x14ac:dyDescent="0.3">
      <c r="AV1861" s="115" t="str">
        <f t="shared" si="458"/>
        <v>RREINCLUSION / OASIS 2</v>
      </c>
      <c r="AW1861" s="116" t="s">
        <v>3937</v>
      </c>
      <c r="AX1861" s="116" t="s">
        <v>3938</v>
      </c>
      <c r="AY1861" s="116" t="s">
        <v>3937</v>
      </c>
      <c r="AZ1861" s="116" t="s">
        <v>3938</v>
      </c>
      <c r="BA1861" s="116" t="str">
        <f t="shared" si="459"/>
        <v>RRE</v>
      </c>
    </row>
    <row r="1862" spans="48:53" hidden="1" x14ac:dyDescent="0.3">
      <c r="AV1862" s="115" t="str">
        <f t="shared" si="458"/>
        <v>RREINCLUSION 1</v>
      </c>
      <c r="AW1862" s="116" t="s">
        <v>4008</v>
      </c>
      <c r="AX1862" s="116" t="s">
        <v>4009</v>
      </c>
      <c r="AY1862" s="116" t="s">
        <v>4008</v>
      </c>
      <c r="AZ1862" s="116" t="s">
        <v>4009</v>
      </c>
      <c r="BA1862" s="116" t="str">
        <f t="shared" si="459"/>
        <v>RRE</v>
      </c>
    </row>
    <row r="1863" spans="48:53" hidden="1" x14ac:dyDescent="0.3">
      <c r="AV1863" s="115" t="str">
        <f t="shared" si="458"/>
        <v>RREINCLUSION 2</v>
      </c>
      <c r="AW1863" s="116" t="s">
        <v>4010</v>
      </c>
      <c r="AX1863" s="116" t="s">
        <v>4011</v>
      </c>
      <c r="AY1863" s="116" t="s">
        <v>4010</v>
      </c>
      <c r="AZ1863" s="116" t="s">
        <v>4011</v>
      </c>
      <c r="BA1863" s="116" t="str">
        <f t="shared" si="459"/>
        <v>RRE</v>
      </c>
    </row>
    <row r="1864" spans="48:53" hidden="1" x14ac:dyDescent="0.3">
      <c r="AV1864" s="115" t="str">
        <f t="shared" si="458"/>
        <v>RREINCLUSION CAMBRIDGE</v>
      </c>
      <c r="AW1864" s="116" t="s">
        <v>3931</v>
      </c>
      <c r="AX1864" s="116" t="s">
        <v>3932</v>
      </c>
      <c r="AY1864" s="116" t="s">
        <v>3931</v>
      </c>
      <c r="AZ1864" s="116" t="s">
        <v>3932</v>
      </c>
      <c r="BA1864" s="116" t="str">
        <f t="shared" si="459"/>
        <v>RRE</v>
      </c>
    </row>
    <row r="1865" spans="48:53" hidden="1" x14ac:dyDescent="0.3">
      <c r="AV1865" s="115" t="str">
        <f t="shared" si="458"/>
        <v>RREKEEPERS CRESCENT, DONNINGTON</v>
      </c>
      <c r="AW1865" s="116" t="s">
        <v>3963</v>
      </c>
      <c r="AX1865" s="116" t="s">
        <v>3964</v>
      </c>
      <c r="AY1865" s="116" t="s">
        <v>3963</v>
      </c>
      <c r="AZ1865" s="116" t="s">
        <v>3964</v>
      </c>
      <c r="BA1865" s="116" t="str">
        <f t="shared" si="459"/>
        <v>RRE</v>
      </c>
    </row>
    <row r="1866" spans="48:53" hidden="1" x14ac:dyDescent="0.3">
      <c r="AV1866" s="115" t="str">
        <f t="shared" si="458"/>
        <v>RREKINVER UNIT</v>
      </c>
      <c r="AW1866" s="116" t="s">
        <v>4014</v>
      </c>
      <c r="AX1866" s="116" t="s">
        <v>4015</v>
      </c>
      <c r="AY1866" s="116" t="s">
        <v>4014</v>
      </c>
      <c r="AZ1866" s="116" t="s">
        <v>4015</v>
      </c>
      <c r="BA1866" s="116" t="str">
        <f t="shared" si="459"/>
        <v>RRE</v>
      </c>
    </row>
    <row r="1867" spans="48:53" hidden="1" x14ac:dyDescent="0.3">
      <c r="AV1867" s="115" t="str">
        <f t="shared" si="458"/>
        <v>RRELABURNHAMS</v>
      </c>
      <c r="AW1867" s="116" t="s">
        <v>3959</v>
      </c>
      <c r="AX1867" s="116" t="s">
        <v>2568</v>
      </c>
      <c r="AY1867" s="116" t="s">
        <v>3959</v>
      </c>
      <c r="AZ1867" s="116" t="s">
        <v>2568</v>
      </c>
      <c r="BA1867" s="116" t="str">
        <f t="shared" si="459"/>
        <v>RRE</v>
      </c>
    </row>
    <row r="1868" spans="48:53" hidden="1" x14ac:dyDescent="0.3">
      <c r="AV1868" s="115" t="str">
        <f t="shared" si="458"/>
        <v>RREMEDICAL RECORDS</v>
      </c>
      <c r="AW1868" s="116" t="s">
        <v>3986</v>
      </c>
      <c r="AX1868" s="116" t="s">
        <v>3987</v>
      </c>
      <c r="AY1868" s="116" t="s">
        <v>3986</v>
      </c>
      <c r="AZ1868" s="116" t="s">
        <v>3987</v>
      </c>
      <c r="BA1868" s="116" t="str">
        <f t="shared" si="459"/>
        <v>RRE</v>
      </c>
    </row>
    <row r="1869" spans="48:53" hidden="1" x14ac:dyDescent="0.3">
      <c r="AV1869" s="115" t="str">
        <f t="shared" si="458"/>
        <v>RREMENTAL HEALTH</v>
      </c>
      <c r="AW1869" s="116" t="s">
        <v>3998</v>
      </c>
      <c r="AX1869" s="116" t="s">
        <v>3828</v>
      </c>
      <c r="AY1869" s="116" t="s">
        <v>3998</v>
      </c>
      <c r="AZ1869" s="116" t="s">
        <v>3828</v>
      </c>
      <c r="BA1869" s="116" t="str">
        <f t="shared" si="459"/>
        <v>RRE</v>
      </c>
    </row>
    <row r="1870" spans="48:53" hidden="1" x14ac:dyDescent="0.3">
      <c r="AV1870" s="115" t="str">
        <f t="shared" si="458"/>
        <v>RREMYTTON OAK COMMUNITY UNIT</v>
      </c>
      <c r="AW1870" s="116" t="s">
        <v>3957</v>
      </c>
      <c r="AX1870" s="116" t="s">
        <v>3958</v>
      </c>
      <c r="AY1870" s="116" t="s">
        <v>3957</v>
      </c>
      <c r="AZ1870" s="116" t="s">
        <v>3958</v>
      </c>
      <c r="BA1870" s="116" t="str">
        <f t="shared" si="459"/>
        <v>RRE</v>
      </c>
    </row>
    <row r="1871" spans="48:53" hidden="1" x14ac:dyDescent="0.3">
      <c r="AV1871" s="115" t="str">
        <f t="shared" si="458"/>
        <v>RRENORTH SHREWSBURY CHMT - HARTLEYS MONKMOOR</v>
      </c>
      <c r="AW1871" s="116" t="s">
        <v>3915</v>
      </c>
      <c r="AX1871" s="116" t="s">
        <v>3916</v>
      </c>
      <c r="AY1871" s="116" t="s">
        <v>3915</v>
      </c>
      <c r="AZ1871" s="116" t="s">
        <v>3916</v>
      </c>
      <c r="BA1871" s="116" t="str">
        <f t="shared" si="459"/>
        <v>RRE</v>
      </c>
    </row>
    <row r="1872" spans="48:53" hidden="1" x14ac:dyDescent="0.3">
      <c r="AV1872" s="115" t="str">
        <f t="shared" si="458"/>
        <v>RREOLDER PEOPLE 10</v>
      </c>
      <c r="AW1872" s="116" t="s">
        <v>4012</v>
      </c>
      <c r="AX1872" s="116" t="s">
        <v>4013</v>
      </c>
      <c r="AY1872" s="116" t="s">
        <v>4012</v>
      </c>
      <c r="AZ1872" s="116" t="s">
        <v>4013</v>
      </c>
      <c r="BA1872" s="116" t="str">
        <f t="shared" si="459"/>
        <v>RRE</v>
      </c>
    </row>
    <row r="1873" spans="48:53" hidden="1" x14ac:dyDescent="0.3">
      <c r="AV1873" s="115" t="str">
        <f t="shared" si="458"/>
        <v>RREOLDFIELD RESIDENTIAL HOME</v>
      </c>
      <c r="AW1873" s="116" t="s">
        <v>3965</v>
      </c>
      <c r="AX1873" s="116" t="s">
        <v>2580</v>
      </c>
      <c r="AY1873" s="116" t="s">
        <v>3965</v>
      </c>
      <c r="AZ1873" s="116" t="s">
        <v>2580</v>
      </c>
      <c r="BA1873" s="116" t="str">
        <f t="shared" si="459"/>
        <v>RRE</v>
      </c>
    </row>
    <row r="1874" spans="48:53" hidden="1" x14ac:dyDescent="0.3">
      <c r="AV1874" s="115" t="str">
        <f t="shared" si="458"/>
        <v>RREPARK HOUSE T4 BIRMINGHAM</v>
      </c>
      <c r="AW1874" s="116" t="s">
        <v>4007</v>
      </c>
      <c r="AX1874" s="116" t="s">
        <v>9423</v>
      </c>
      <c r="AY1874" s="116" t="s">
        <v>4007</v>
      </c>
      <c r="AZ1874" s="116" t="s">
        <v>9423</v>
      </c>
      <c r="BA1874" s="116" t="str">
        <f t="shared" si="459"/>
        <v>RRE</v>
      </c>
    </row>
    <row r="1875" spans="48:53" hidden="1" x14ac:dyDescent="0.3">
      <c r="AV1875" s="115" t="str">
        <f t="shared" si="458"/>
        <v>RREPLAS NEWYDD, BELLE VIEW</v>
      </c>
      <c r="AW1875" s="116" t="s">
        <v>3966</v>
      </c>
      <c r="AX1875" s="116" t="s">
        <v>3967</v>
      </c>
      <c r="AY1875" s="116" t="s">
        <v>3966</v>
      </c>
      <c r="AZ1875" s="116" t="s">
        <v>3967</v>
      </c>
      <c r="BA1875" s="116" t="str">
        <f t="shared" si="459"/>
        <v>RRE</v>
      </c>
    </row>
    <row r="1876" spans="48:53" hidden="1" x14ac:dyDescent="0.3">
      <c r="AV1876" s="115" t="str">
        <f t="shared" si="458"/>
        <v>RREQUEST</v>
      </c>
      <c r="AW1876" s="116" t="s">
        <v>4005</v>
      </c>
      <c r="AX1876" s="116" t="s">
        <v>4006</v>
      </c>
      <c r="AY1876" s="116" t="s">
        <v>4005</v>
      </c>
      <c r="AZ1876" s="116" t="s">
        <v>4006</v>
      </c>
      <c r="BA1876" s="116" t="str">
        <f t="shared" si="459"/>
        <v>RRE</v>
      </c>
    </row>
    <row r="1877" spans="48:53" hidden="1" x14ac:dyDescent="0.3">
      <c r="AV1877" s="115" t="str">
        <f t="shared" si="458"/>
        <v>RRERSH COPTHORNE</v>
      </c>
      <c r="AW1877" s="116" t="s">
        <v>3968</v>
      </c>
      <c r="AX1877" s="116" t="s">
        <v>3969</v>
      </c>
      <c r="AY1877" s="116" t="s">
        <v>3968</v>
      </c>
      <c r="AZ1877" s="116" t="s">
        <v>3969</v>
      </c>
      <c r="BA1877" s="116" t="str">
        <f t="shared" si="459"/>
        <v>RRE</v>
      </c>
    </row>
    <row r="1878" spans="48:53" hidden="1" x14ac:dyDescent="0.3">
      <c r="AV1878" s="115" t="str">
        <f t="shared" si="458"/>
        <v>RRESAMUEL JOHNSON HOSPITAL</v>
      </c>
      <c r="AW1878" s="116" t="s">
        <v>4001</v>
      </c>
      <c r="AX1878" s="116" t="s">
        <v>4002</v>
      </c>
      <c r="AY1878" s="116" t="s">
        <v>4001</v>
      </c>
      <c r="AZ1878" s="116" t="s">
        <v>4002</v>
      </c>
      <c r="BA1878" s="116" t="str">
        <f t="shared" si="459"/>
        <v>RRE</v>
      </c>
    </row>
    <row r="1879" spans="48:53" hidden="1" x14ac:dyDescent="0.3">
      <c r="AV1879" s="115" t="str">
        <f t="shared" si="458"/>
        <v>RRESFOP CMHN</v>
      </c>
      <c r="AW1879" s="116" t="s">
        <v>3984</v>
      </c>
      <c r="AX1879" s="116" t="s">
        <v>3985</v>
      </c>
      <c r="AY1879" s="116" t="s">
        <v>3984</v>
      </c>
      <c r="AZ1879" s="116" t="s">
        <v>3985</v>
      </c>
      <c r="BA1879" s="116" t="str">
        <f t="shared" si="459"/>
        <v>RRE</v>
      </c>
    </row>
    <row r="1880" spans="48:53" hidden="1" x14ac:dyDescent="0.3">
      <c r="AV1880" s="115" t="str">
        <f t="shared" si="458"/>
        <v>RRESHELTON HOSPITAL</v>
      </c>
      <c r="AW1880" s="116" t="s">
        <v>3910</v>
      </c>
      <c r="AX1880" s="116" t="s">
        <v>2528</v>
      </c>
      <c r="AY1880" s="116" t="s">
        <v>3910</v>
      </c>
      <c r="AZ1880" s="116" t="s">
        <v>2528</v>
      </c>
      <c r="BA1880" s="116" t="str">
        <f t="shared" si="459"/>
        <v>RRE</v>
      </c>
    </row>
    <row r="1881" spans="48:53" hidden="1" x14ac:dyDescent="0.3">
      <c r="AV1881" s="115" t="str">
        <f t="shared" si="458"/>
        <v>RRESHELTON HOSPITAL</v>
      </c>
      <c r="AW1881" s="116" t="s">
        <v>3952</v>
      </c>
      <c r="AX1881" s="116" t="s">
        <v>2528</v>
      </c>
      <c r="AY1881" s="116" t="s">
        <v>3952</v>
      </c>
      <c r="AZ1881" s="116" t="s">
        <v>2528</v>
      </c>
      <c r="BA1881" s="116" t="str">
        <f t="shared" si="459"/>
        <v>RRE</v>
      </c>
    </row>
    <row r="1882" spans="48:53" hidden="1" x14ac:dyDescent="0.3">
      <c r="AV1882" s="115" t="str">
        <f t="shared" si="458"/>
        <v>RRESHROPSHIRE EI</v>
      </c>
      <c r="AW1882" s="116" t="s">
        <v>3925</v>
      </c>
      <c r="AX1882" s="116" t="s">
        <v>3926</v>
      </c>
      <c r="AY1882" s="116" t="s">
        <v>3925</v>
      </c>
      <c r="AZ1882" s="116" t="s">
        <v>3926</v>
      </c>
      <c r="BA1882" s="116" t="str">
        <f t="shared" si="459"/>
        <v>RRE</v>
      </c>
    </row>
    <row r="1883" spans="48:53" hidden="1" x14ac:dyDescent="0.3">
      <c r="AV1883" s="115" t="str">
        <f t="shared" si="458"/>
        <v>RRESHROPSHIRE REHAB AND RECOVERY</v>
      </c>
      <c r="AW1883" s="116" t="s">
        <v>3933</v>
      </c>
      <c r="AX1883" s="116" t="s">
        <v>3934</v>
      </c>
      <c r="AY1883" s="116" t="s">
        <v>3933</v>
      </c>
      <c r="AZ1883" s="116" t="s">
        <v>3934</v>
      </c>
      <c r="BA1883" s="116" t="str">
        <f t="shared" si="459"/>
        <v>RRE</v>
      </c>
    </row>
    <row r="1884" spans="48:53" hidden="1" x14ac:dyDescent="0.3">
      <c r="AV1884" s="115" t="str">
        <f t="shared" si="458"/>
        <v>RREST AUSTIN FRIARS, SHREWSBURY</v>
      </c>
      <c r="AW1884" s="116" t="s">
        <v>3908</v>
      </c>
      <c r="AX1884" s="116" t="s">
        <v>3909</v>
      </c>
      <c r="AY1884" s="116" t="s">
        <v>3908</v>
      </c>
      <c r="AZ1884" s="116" t="s">
        <v>3909</v>
      </c>
      <c r="BA1884" s="116" t="str">
        <f t="shared" si="459"/>
        <v>RRE</v>
      </c>
    </row>
    <row r="1885" spans="48:53" hidden="1" x14ac:dyDescent="0.3">
      <c r="AV1885" s="115" t="str">
        <f t="shared" si="458"/>
        <v>RREST AUSTINS</v>
      </c>
      <c r="AW1885" s="116" t="s">
        <v>3976</v>
      </c>
      <c r="AX1885" s="116" t="s">
        <v>3977</v>
      </c>
      <c r="AY1885" s="116" t="s">
        <v>3976</v>
      </c>
      <c r="AZ1885" s="116" t="s">
        <v>3977</v>
      </c>
      <c r="BA1885" s="116" t="str">
        <f t="shared" si="459"/>
        <v>RRE</v>
      </c>
    </row>
    <row r="1886" spans="48:53" hidden="1" x14ac:dyDescent="0.3">
      <c r="AV1886" s="115" t="str">
        <f t="shared" si="458"/>
        <v>RREST GEORGES 4</v>
      </c>
      <c r="AW1886" s="116" t="s">
        <v>4020</v>
      </c>
      <c r="AX1886" s="116" t="s">
        <v>4021</v>
      </c>
      <c r="AY1886" s="116" t="s">
        <v>4020</v>
      </c>
      <c r="AZ1886" s="116" t="s">
        <v>4021</v>
      </c>
      <c r="BA1886" s="116" t="str">
        <f t="shared" si="459"/>
        <v>RRE</v>
      </c>
    </row>
    <row r="1887" spans="48:53" hidden="1" x14ac:dyDescent="0.3">
      <c r="AV1887" s="115" t="str">
        <f t="shared" si="458"/>
        <v>RREST GEORGE'S HOSPITAL</v>
      </c>
      <c r="AW1887" s="116" t="s">
        <v>3919</v>
      </c>
      <c r="AX1887" s="116" t="s">
        <v>3920</v>
      </c>
      <c r="AY1887" s="116" t="s">
        <v>3919</v>
      </c>
      <c r="AZ1887" s="116" t="s">
        <v>3920</v>
      </c>
      <c r="BA1887" s="116" t="str">
        <f t="shared" si="459"/>
        <v>RRE</v>
      </c>
    </row>
    <row r="1888" spans="48:53" hidden="1" x14ac:dyDescent="0.3">
      <c r="AV1888" s="115" t="str">
        <f t="shared" si="458"/>
        <v>RREST GEORGES HOSPITAL 2</v>
      </c>
      <c r="AW1888" s="116" t="s">
        <v>4016</v>
      </c>
      <c r="AX1888" s="116" t="s">
        <v>4017</v>
      </c>
      <c r="AY1888" s="116" t="s">
        <v>4016</v>
      </c>
      <c r="AZ1888" s="116" t="s">
        <v>4017</v>
      </c>
      <c r="BA1888" s="116" t="str">
        <f t="shared" si="459"/>
        <v>RRE</v>
      </c>
    </row>
    <row r="1889" spans="48:53" hidden="1" x14ac:dyDescent="0.3">
      <c r="AV1889" s="115" t="str">
        <f t="shared" si="458"/>
        <v>RREST GEORGES HOSPITAL 3</v>
      </c>
      <c r="AW1889" s="116" t="s">
        <v>4018</v>
      </c>
      <c r="AX1889" s="116" t="s">
        <v>4019</v>
      </c>
      <c r="AY1889" s="116" t="s">
        <v>4018</v>
      </c>
      <c r="AZ1889" s="116" t="s">
        <v>4019</v>
      </c>
      <c r="BA1889" s="116" t="str">
        <f t="shared" si="459"/>
        <v>RRE</v>
      </c>
    </row>
    <row r="1890" spans="48:53" hidden="1" x14ac:dyDescent="0.3">
      <c r="AV1890" s="115" t="str">
        <f t="shared" si="458"/>
        <v>RRESTAFFORD CRHT</v>
      </c>
      <c r="AW1890" s="116" t="s">
        <v>3927</v>
      </c>
      <c r="AX1890" s="116" t="s">
        <v>3928</v>
      </c>
      <c r="AY1890" s="116" t="s">
        <v>3927</v>
      </c>
      <c r="AZ1890" s="116" t="s">
        <v>3928</v>
      </c>
      <c r="BA1890" s="116" t="str">
        <f t="shared" si="459"/>
        <v>RRE</v>
      </c>
    </row>
    <row r="1891" spans="48:53" hidden="1" x14ac:dyDescent="0.3">
      <c r="AV1891" s="115" t="str">
        <f t="shared" si="458"/>
        <v>RRESTAFFORD GENERAL HOSPITAL</v>
      </c>
      <c r="AW1891" s="116" t="s">
        <v>3906</v>
      </c>
      <c r="AX1891" s="116" t="s">
        <v>3907</v>
      </c>
      <c r="AY1891" s="116" t="s">
        <v>3906</v>
      </c>
      <c r="AZ1891" s="116" t="s">
        <v>3907</v>
      </c>
      <c r="BA1891" s="116" t="str">
        <f t="shared" si="459"/>
        <v>RRE</v>
      </c>
    </row>
    <row r="1892" spans="48:53" hidden="1" x14ac:dyDescent="0.3">
      <c r="AV1892" s="115" t="str">
        <f t="shared" si="458"/>
        <v>RRESTATION ST</v>
      </c>
      <c r="AW1892" s="116" t="s">
        <v>3948</v>
      </c>
      <c r="AX1892" s="116" t="s">
        <v>3949</v>
      </c>
      <c r="AY1892" s="116" t="s">
        <v>3948</v>
      </c>
      <c r="AZ1892" s="116" t="s">
        <v>3949</v>
      </c>
      <c r="BA1892" s="116" t="str">
        <f t="shared" si="459"/>
        <v>RRE</v>
      </c>
    </row>
    <row r="1893" spans="48:53" hidden="1" x14ac:dyDescent="0.3">
      <c r="AV1893" s="115" t="str">
        <f t="shared" si="458"/>
        <v>RRESTRETTON EDGE RESPITE UNIT</v>
      </c>
      <c r="AW1893" s="116" t="s">
        <v>3923</v>
      </c>
      <c r="AX1893" s="116" t="s">
        <v>3924</v>
      </c>
      <c r="AY1893" s="116" t="s">
        <v>3923</v>
      </c>
      <c r="AZ1893" s="116" t="s">
        <v>3924</v>
      </c>
      <c r="BA1893" s="116" t="str">
        <f t="shared" si="459"/>
        <v>RRE</v>
      </c>
    </row>
    <row r="1894" spans="48:53" hidden="1" x14ac:dyDescent="0.3">
      <c r="AV1894" s="115" t="str">
        <f t="shared" si="458"/>
        <v>RRESUSTAIN</v>
      </c>
      <c r="AW1894" s="116" t="s">
        <v>3950</v>
      </c>
      <c r="AX1894" s="116" t="s">
        <v>3951</v>
      </c>
      <c r="AY1894" s="116" t="s">
        <v>3950</v>
      </c>
      <c r="AZ1894" s="116" t="s">
        <v>3951</v>
      </c>
      <c r="BA1894" s="116" t="str">
        <f t="shared" si="459"/>
        <v>RRE</v>
      </c>
    </row>
    <row r="1895" spans="48:53" hidden="1" x14ac:dyDescent="0.3">
      <c r="AV1895" s="115" t="str">
        <f t="shared" si="458"/>
        <v>RRETELFORD AOT</v>
      </c>
      <c r="AW1895" s="116" t="s">
        <v>3980</v>
      </c>
      <c r="AX1895" s="116" t="s">
        <v>3981</v>
      </c>
      <c r="AY1895" s="116" t="s">
        <v>3980</v>
      </c>
      <c r="AZ1895" s="116" t="s">
        <v>3981</v>
      </c>
      <c r="BA1895" s="116" t="str">
        <f t="shared" si="459"/>
        <v>RRE</v>
      </c>
    </row>
    <row r="1896" spans="48:53" hidden="1" x14ac:dyDescent="0.3">
      <c r="AV1896" s="115" t="str">
        <f t="shared" si="458"/>
        <v>RRETELFORD AOT (WREKIN RD)</v>
      </c>
      <c r="AW1896" s="116" t="s">
        <v>3917</v>
      </c>
      <c r="AX1896" s="116" t="s">
        <v>3918</v>
      </c>
      <c r="AY1896" s="116" t="s">
        <v>3917</v>
      </c>
      <c r="AZ1896" s="116" t="s">
        <v>3918</v>
      </c>
      <c r="BA1896" s="116" t="str">
        <f t="shared" si="459"/>
        <v>RRE</v>
      </c>
    </row>
    <row r="1897" spans="48:53" hidden="1" x14ac:dyDescent="0.3">
      <c r="AV1897" s="115" t="str">
        <f t="shared" si="458"/>
        <v>RRETHE ELMS SHREWSBURY</v>
      </c>
      <c r="AW1897" s="116" t="s">
        <v>3913</v>
      </c>
      <c r="AX1897" s="116" t="s">
        <v>3914</v>
      </c>
      <c r="AY1897" s="116" t="s">
        <v>3913</v>
      </c>
      <c r="AZ1897" s="116" t="s">
        <v>3914</v>
      </c>
      <c r="BA1897" s="116" t="str">
        <f t="shared" si="459"/>
        <v>RRE</v>
      </c>
    </row>
    <row r="1898" spans="48:53" hidden="1" x14ac:dyDescent="0.3">
      <c r="AV1898" s="115" t="str">
        <f t="shared" si="458"/>
        <v>RRETHE HAWTHORNS</v>
      </c>
      <c r="AW1898" s="116" t="s">
        <v>3978</v>
      </c>
      <c r="AX1898" s="116" t="s">
        <v>3979</v>
      </c>
      <c r="AY1898" s="116" t="s">
        <v>3978</v>
      </c>
      <c r="AZ1898" s="116" t="s">
        <v>3979</v>
      </c>
      <c r="BA1898" s="116" t="str">
        <f t="shared" si="459"/>
        <v>RRE</v>
      </c>
    </row>
    <row r="1899" spans="48:53" hidden="1" x14ac:dyDescent="0.3">
      <c r="AV1899" s="115" t="str">
        <f t="shared" si="458"/>
        <v>RRETHE REDWOODS CENTRE</v>
      </c>
      <c r="AW1899" s="116" t="s">
        <v>8814</v>
      </c>
      <c r="AX1899" s="116" t="s">
        <v>9424</v>
      </c>
      <c r="AY1899" s="116" t="s">
        <v>8814</v>
      </c>
      <c r="AZ1899" s="116" t="s">
        <v>9424</v>
      </c>
      <c r="BA1899" s="116" t="str">
        <f t="shared" si="459"/>
        <v>RRE</v>
      </c>
    </row>
    <row r="1900" spans="48:53" hidden="1" x14ac:dyDescent="0.3">
      <c r="AV1900" s="115" t="str">
        <f t="shared" si="458"/>
        <v>RRETORC</v>
      </c>
      <c r="AW1900" s="116" t="s">
        <v>3982</v>
      </c>
      <c r="AX1900" s="116" t="s">
        <v>3983</v>
      </c>
      <c r="AY1900" s="116" t="s">
        <v>3982</v>
      </c>
      <c r="AZ1900" s="116" t="s">
        <v>3983</v>
      </c>
      <c r="BA1900" s="116" t="str">
        <f t="shared" si="459"/>
        <v>RRE</v>
      </c>
    </row>
    <row r="1901" spans="48:53" hidden="1" x14ac:dyDescent="0.3">
      <c r="AV1901" s="115" t="str">
        <f t="shared" si="458"/>
        <v>RREUNIT 3</v>
      </c>
      <c r="AW1901" s="116" t="s">
        <v>3945</v>
      </c>
      <c r="AX1901" s="116" t="s">
        <v>2734</v>
      </c>
      <c r="AY1901" s="116" t="s">
        <v>3945</v>
      </c>
      <c r="AZ1901" s="116" t="s">
        <v>2734</v>
      </c>
      <c r="BA1901" s="116" t="str">
        <f t="shared" si="459"/>
        <v>RRE</v>
      </c>
    </row>
    <row r="1902" spans="48:53" hidden="1" x14ac:dyDescent="0.3">
      <c r="AV1902" s="115" t="str">
        <f t="shared" si="458"/>
        <v>RREUNIT 4, BRITANNIA</v>
      </c>
      <c r="AW1902" s="116" t="s">
        <v>3929</v>
      </c>
      <c r="AX1902" s="116" t="s">
        <v>3930</v>
      </c>
      <c r="AY1902" s="116" t="s">
        <v>3929</v>
      </c>
      <c r="AZ1902" s="116" t="s">
        <v>3930</v>
      </c>
      <c r="BA1902" s="116" t="str">
        <f t="shared" si="459"/>
        <v>RRE</v>
      </c>
    </row>
    <row r="1903" spans="48:53" hidden="1" x14ac:dyDescent="0.3">
      <c r="AV1903" s="115" t="str">
        <f t="shared" si="458"/>
        <v>RREUNITS 5 AND 6 ASHFIELDS</v>
      </c>
      <c r="AW1903" s="116" t="s">
        <v>3943</v>
      </c>
      <c r="AX1903" s="116" t="s">
        <v>3944</v>
      </c>
      <c r="AY1903" s="116" t="s">
        <v>3943</v>
      </c>
      <c r="AZ1903" s="116" t="s">
        <v>3944</v>
      </c>
      <c r="BA1903" s="116" t="str">
        <f t="shared" si="459"/>
        <v>RRE</v>
      </c>
    </row>
    <row r="1904" spans="48:53" hidden="1" x14ac:dyDescent="0.3">
      <c r="AV1904" s="115" t="str">
        <f t="shared" si="458"/>
        <v>RREVISION HOMES 1B</v>
      </c>
      <c r="AW1904" s="116" t="s">
        <v>3974</v>
      </c>
      <c r="AX1904" s="116" t="s">
        <v>3975</v>
      </c>
      <c r="AY1904" s="116" t="s">
        <v>3974</v>
      </c>
      <c r="AZ1904" s="116" t="s">
        <v>3975</v>
      </c>
      <c r="BA1904" s="116" t="str">
        <f t="shared" si="459"/>
        <v>RRE</v>
      </c>
    </row>
    <row r="1905" spans="48:53" hidden="1" x14ac:dyDescent="0.3">
      <c r="AV1905" s="115" t="str">
        <f t="shared" si="458"/>
        <v>RREVISION HOMES 1C</v>
      </c>
      <c r="AW1905" s="116" t="s">
        <v>3972</v>
      </c>
      <c r="AX1905" s="116" t="s">
        <v>3973</v>
      </c>
      <c r="AY1905" s="116" t="s">
        <v>3972</v>
      </c>
      <c r="AZ1905" s="116" t="s">
        <v>3973</v>
      </c>
      <c r="BA1905" s="116" t="str">
        <f t="shared" si="459"/>
        <v>RRE</v>
      </c>
    </row>
    <row r="1906" spans="48:53" hidden="1" x14ac:dyDescent="0.3">
      <c r="AV1906" s="115" t="str">
        <f t="shared" si="458"/>
        <v>RREWEST BANK - WELLINGTON</v>
      </c>
      <c r="AW1906" s="116" t="s">
        <v>3911</v>
      </c>
      <c r="AX1906" s="116" t="s">
        <v>3912</v>
      </c>
      <c r="AY1906" s="116" t="s">
        <v>3911</v>
      </c>
      <c r="AZ1906" s="116" t="s">
        <v>3912</v>
      </c>
      <c r="BA1906" s="116" t="str">
        <f t="shared" si="459"/>
        <v>RRE</v>
      </c>
    </row>
    <row r="1907" spans="48:53" hidden="1" x14ac:dyDescent="0.3">
      <c r="AV1907" s="115" t="str">
        <f t="shared" si="458"/>
        <v>RREWEST BANK - WELLINGTON</v>
      </c>
      <c r="AW1907" s="116" t="s">
        <v>3953</v>
      </c>
      <c r="AX1907" s="116" t="s">
        <v>3912</v>
      </c>
      <c r="AY1907" s="116" t="s">
        <v>3953</v>
      </c>
      <c r="AZ1907" s="116" t="s">
        <v>3912</v>
      </c>
      <c r="BA1907" s="116" t="str">
        <f t="shared" si="459"/>
        <v>RRE</v>
      </c>
    </row>
    <row r="1908" spans="48:53" hidden="1" x14ac:dyDescent="0.3">
      <c r="AV1908" s="115" t="str">
        <f t="shared" si="458"/>
        <v>RREWHITCHURCH HOSPITAL</v>
      </c>
      <c r="AW1908" s="116" t="s">
        <v>3955</v>
      </c>
      <c r="AX1908" s="116" t="s">
        <v>3956</v>
      </c>
      <c r="AY1908" s="116" t="s">
        <v>3955</v>
      </c>
      <c r="AZ1908" s="116" t="s">
        <v>3956</v>
      </c>
      <c r="BA1908" s="116" t="str">
        <f t="shared" si="459"/>
        <v>RRE</v>
      </c>
    </row>
    <row r="1909" spans="48:53" hidden="1" x14ac:dyDescent="0.3">
      <c r="AV1909" s="115" t="str">
        <f t="shared" si="458"/>
        <v>RREWHITTINGTON BARRACKS</v>
      </c>
      <c r="AW1909" s="116" t="s">
        <v>3941</v>
      </c>
      <c r="AX1909" s="116" t="s">
        <v>3942</v>
      </c>
      <c r="AY1909" s="116" t="s">
        <v>3941</v>
      </c>
      <c r="AZ1909" s="116" t="s">
        <v>3942</v>
      </c>
      <c r="BA1909" s="116" t="str">
        <f t="shared" si="459"/>
        <v>RRE</v>
      </c>
    </row>
    <row r="1910" spans="48:53" hidden="1" x14ac:dyDescent="0.3">
      <c r="AV1910" s="115" t="str">
        <f t="shared" si="458"/>
        <v>RREYOCKLETON GRANGE</v>
      </c>
      <c r="AW1910" s="116" t="s">
        <v>3946</v>
      </c>
      <c r="AX1910" s="116" t="s">
        <v>3947</v>
      </c>
      <c r="AY1910" s="116" t="s">
        <v>3946</v>
      </c>
      <c r="AZ1910" s="116" t="s">
        <v>3947</v>
      </c>
      <c r="BA1910" s="116" t="str">
        <f t="shared" si="459"/>
        <v>RRE</v>
      </c>
    </row>
    <row r="1911" spans="48:53" hidden="1" x14ac:dyDescent="0.3">
      <c r="AV1911" s="115" t="str">
        <f t="shared" si="458"/>
        <v>RRFASTLEY HOSPITAL - RRF05</v>
      </c>
      <c r="AW1911" s="116" t="s">
        <v>8012</v>
      </c>
      <c r="AX1911" s="116" t="s">
        <v>9425</v>
      </c>
      <c r="AY1911" s="116" t="s">
        <v>8012</v>
      </c>
      <c r="AZ1911" s="116" t="s">
        <v>9425</v>
      </c>
      <c r="BA1911" s="116" t="str">
        <f t="shared" si="459"/>
        <v>RRF</v>
      </c>
    </row>
    <row r="1912" spans="48:53" hidden="1" x14ac:dyDescent="0.3">
      <c r="AV1912" s="115" t="str">
        <f t="shared" ref="AV1912:AV1975" si="460">CONCATENATE(LEFT(AW1912, 3),AX1912)</f>
        <v>RRFBILLINGE HOSPITAL - RRF06</v>
      </c>
      <c r="AW1912" s="116" t="s">
        <v>8013</v>
      </c>
      <c r="AX1912" s="116" t="s">
        <v>9426</v>
      </c>
      <c r="AY1912" s="116" t="s">
        <v>8013</v>
      </c>
      <c r="AZ1912" s="116" t="s">
        <v>9426</v>
      </c>
      <c r="BA1912" s="116" t="str">
        <f t="shared" ref="BA1912:BA1975" si="461">LEFT(AY1912,3)</f>
        <v>RRF</v>
      </c>
    </row>
    <row r="1913" spans="48:53" hidden="1" x14ac:dyDescent="0.3">
      <c r="AV1913" s="115" t="str">
        <f t="shared" si="460"/>
        <v>RRFHIGH STREET MEDICAL CENTRE - RRF56</v>
      </c>
      <c r="AW1913" s="116" t="s">
        <v>8014</v>
      </c>
      <c r="AX1913" s="116" t="s">
        <v>9427</v>
      </c>
      <c r="AY1913" s="116" t="s">
        <v>8014</v>
      </c>
      <c r="AZ1913" s="116" t="s">
        <v>9427</v>
      </c>
      <c r="BA1913" s="116" t="str">
        <f t="shared" si="461"/>
        <v>RRF</v>
      </c>
    </row>
    <row r="1914" spans="48:53" hidden="1" x14ac:dyDescent="0.3">
      <c r="AV1914" s="115" t="str">
        <f t="shared" si="460"/>
        <v>RRFLEIGH INFIRMARY - RRF01</v>
      </c>
      <c r="AW1914" s="116" t="s">
        <v>8015</v>
      </c>
      <c r="AX1914" s="116" t="s">
        <v>9428</v>
      </c>
      <c r="AY1914" s="116" t="s">
        <v>8015</v>
      </c>
      <c r="AZ1914" s="116" t="s">
        <v>9428</v>
      </c>
      <c r="BA1914" s="116" t="str">
        <f t="shared" si="461"/>
        <v>RRF</v>
      </c>
    </row>
    <row r="1915" spans="48:53" hidden="1" x14ac:dyDescent="0.3">
      <c r="AV1915" s="115" t="str">
        <f t="shared" si="460"/>
        <v>RRFROYAL ALBERT EDWARD INFIRMARY - RRF02</v>
      </c>
      <c r="AW1915" s="116" t="s">
        <v>8016</v>
      </c>
      <c r="AX1915" s="116" t="s">
        <v>9429</v>
      </c>
      <c r="AY1915" s="116" t="s">
        <v>8016</v>
      </c>
      <c r="AZ1915" s="116" t="s">
        <v>9429</v>
      </c>
      <c r="BA1915" s="116" t="str">
        <f t="shared" si="461"/>
        <v>RRF</v>
      </c>
    </row>
    <row r="1916" spans="48:53" hidden="1" x14ac:dyDescent="0.3">
      <c r="AV1916" s="115" t="str">
        <f t="shared" si="460"/>
        <v>RRFTHOMAS LINACRE OUTPATIENT CENTRE - RRF54</v>
      </c>
      <c r="AW1916" s="116" t="s">
        <v>8017</v>
      </c>
      <c r="AX1916" s="116" t="s">
        <v>9430</v>
      </c>
      <c r="AY1916" s="116" t="s">
        <v>8017</v>
      </c>
      <c r="AZ1916" s="116" t="s">
        <v>9430</v>
      </c>
      <c r="BA1916" s="116" t="str">
        <f t="shared" si="461"/>
        <v>RRF</v>
      </c>
    </row>
    <row r="1917" spans="48:53" hidden="1" x14ac:dyDescent="0.3">
      <c r="AV1917" s="115" t="str">
        <f t="shared" si="460"/>
        <v>RRFWHELLEY HOSPITAL - RRF04</v>
      </c>
      <c r="AW1917" s="116" t="s">
        <v>8018</v>
      </c>
      <c r="AX1917" s="116" t="s">
        <v>9431</v>
      </c>
      <c r="AY1917" s="116" t="s">
        <v>8018</v>
      </c>
      <c r="AZ1917" s="116" t="s">
        <v>9431</v>
      </c>
      <c r="BA1917" s="116" t="str">
        <f t="shared" si="461"/>
        <v>RRF</v>
      </c>
    </row>
    <row r="1918" spans="48:53" hidden="1" x14ac:dyDescent="0.3">
      <c r="AV1918" s="115" t="str">
        <f t="shared" si="460"/>
        <v>RRFWRIGHTINGTON HOSPITAL - RRF53</v>
      </c>
      <c r="AW1918" s="116" t="s">
        <v>8019</v>
      </c>
      <c r="AX1918" s="116" t="s">
        <v>9432</v>
      </c>
      <c r="AY1918" s="116" t="s">
        <v>8019</v>
      </c>
      <c r="AZ1918" s="116" t="s">
        <v>9432</v>
      </c>
      <c r="BA1918" s="116" t="str">
        <f t="shared" si="461"/>
        <v>RRF</v>
      </c>
    </row>
    <row r="1919" spans="48:53" hidden="1" x14ac:dyDescent="0.3">
      <c r="AV1919" s="115" t="str">
        <f t="shared" si="460"/>
        <v>RRJROYAL ORTHOPAEDIC HOSPITAL - RRJ05</v>
      </c>
      <c r="AW1919" s="116" t="s">
        <v>8020</v>
      </c>
      <c r="AX1919" s="116" t="s">
        <v>9433</v>
      </c>
      <c r="AY1919" s="116" t="s">
        <v>8020</v>
      </c>
      <c r="AZ1919" s="116" t="s">
        <v>9433</v>
      </c>
      <c r="BA1919" s="116" t="str">
        <f t="shared" si="461"/>
        <v>RRJ</v>
      </c>
    </row>
    <row r="1920" spans="48:53" ht="12.75" hidden="1" customHeight="1" x14ac:dyDescent="0.3">
      <c r="AV1920" s="115" t="str">
        <f t="shared" si="460"/>
        <v>RRKASHFURLONG MEDICAL CENTRE</v>
      </c>
      <c r="AW1920" s="116" t="s">
        <v>8744</v>
      </c>
      <c r="AX1920" s="116" t="s">
        <v>8745</v>
      </c>
      <c r="AY1920" s="116" t="s">
        <v>8744</v>
      </c>
      <c r="AZ1920" s="116" t="s">
        <v>8745</v>
      </c>
      <c r="BA1920" s="116" t="str">
        <f t="shared" si="461"/>
        <v>RRK</v>
      </c>
    </row>
    <row r="1921" spans="48:53" hidden="1" x14ac:dyDescent="0.3">
      <c r="AV1921" s="115" t="str">
        <f t="shared" si="460"/>
        <v>RRKGREEN RIDGE SURGERY</v>
      </c>
      <c r="AW1921" s="116" t="s">
        <v>8746</v>
      </c>
      <c r="AX1921" s="116" t="s">
        <v>8747</v>
      </c>
      <c r="AY1921" s="116" t="s">
        <v>8746</v>
      </c>
      <c r="AZ1921" s="116" t="s">
        <v>8747</v>
      </c>
      <c r="BA1921" s="116" t="str">
        <f t="shared" si="461"/>
        <v>RRK</v>
      </c>
    </row>
    <row r="1922" spans="48:53" ht="12.75" hidden="1" customHeight="1" x14ac:dyDescent="0.3">
      <c r="AV1922" s="115" t="str">
        <f t="shared" si="460"/>
        <v>RRKQUEEN ELIZABETH HOSPITAL - RRK02</v>
      </c>
      <c r="AW1922" s="116" t="s">
        <v>8021</v>
      </c>
      <c r="AX1922" s="116" t="s">
        <v>9434</v>
      </c>
      <c r="AY1922" s="116" t="s">
        <v>8021</v>
      </c>
      <c r="AZ1922" s="116" t="s">
        <v>9434</v>
      </c>
      <c r="BA1922" s="116" t="str">
        <f t="shared" si="461"/>
        <v>RRK</v>
      </c>
    </row>
    <row r="1923" spans="48:53" ht="12.75" hidden="1" customHeight="1" x14ac:dyDescent="0.3">
      <c r="AV1923" s="115" t="str">
        <f t="shared" si="460"/>
        <v>RRKQUEEN ELIZABETH HOSPITAL BIRMINGHAM - RRK15</v>
      </c>
      <c r="AW1923" s="116" t="s">
        <v>8022</v>
      </c>
      <c r="AX1923" s="116" t="s">
        <v>9435</v>
      </c>
      <c r="AY1923" s="116" t="s">
        <v>8022</v>
      </c>
      <c r="AZ1923" s="116" t="s">
        <v>9435</v>
      </c>
      <c r="BA1923" s="116" t="str">
        <f t="shared" si="461"/>
        <v>RRK</v>
      </c>
    </row>
    <row r="1924" spans="48:53" hidden="1" x14ac:dyDescent="0.3">
      <c r="AV1924" s="115" t="str">
        <f t="shared" si="460"/>
        <v>RRKSELLY OAK HOSPITAL (ACUTE) - RRK03</v>
      </c>
      <c r="AW1924" s="116" t="s">
        <v>8023</v>
      </c>
      <c r="AX1924" s="116" t="s">
        <v>9436</v>
      </c>
      <c r="AY1924" s="116" t="s">
        <v>8023</v>
      </c>
      <c r="AZ1924" s="116" t="s">
        <v>9436</v>
      </c>
      <c r="BA1924" s="116" t="str">
        <f t="shared" si="461"/>
        <v>RRK</v>
      </c>
    </row>
    <row r="1925" spans="48:53" ht="12.75" hidden="1" customHeight="1" x14ac:dyDescent="0.3">
      <c r="AV1925" s="115" t="str">
        <f t="shared" si="460"/>
        <v>RRPAHEADS</v>
      </c>
      <c r="AW1925" s="116" t="s">
        <v>4027</v>
      </c>
      <c r="AX1925" s="116" t="s">
        <v>4028</v>
      </c>
      <c r="AY1925" s="116" t="s">
        <v>4027</v>
      </c>
      <c r="AZ1925" s="116" t="s">
        <v>4028</v>
      </c>
      <c r="BA1925" s="116" t="str">
        <f t="shared" si="461"/>
        <v>RRP</v>
      </c>
    </row>
    <row r="1926" spans="48:53" hidden="1" x14ac:dyDescent="0.3">
      <c r="AV1926" s="115" t="str">
        <f t="shared" si="460"/>
        <v>RRPBARNET GENERAL HOSPITAL</v>
      </c>
      <c r="AW1926" s="116" t="s">
        <v>4022</v>
      </c>
      <c r="AX1926" s="116" t="s">
        <v>8815</v>
      </c>
      <c r="AY1926" s="116" t="s">
        <v>4022</v>
      </c>
      <c r="AZ1926" s="116" t="s">
        <v>8815</v>
      </c>
      <c r="BA1926" s="116" t="str">
        <f t="shared" si="461"/>
        <v>RRP</v>
      </c>
    </row>
    <row r="1927" spans="48:53" hidden="1" x14ac:dyDescent="0.3">
      <c r="AV1927" s="115" t="str">
        <f t="shared" si="460"/>
        <v>RRPCANNING CRESCENT</v>
      </c>
      <c r="AW1927" s="116" t="s">
        <v>4029</v>
      </c>
      <c r="AX1927" s="116" t="s">
        <v>4030</v>
      </c>
      <c r="AY1927" s="116" t="s">
        <v>4029</v>
      </c>
      <c r="AZ1927" s="116" t="s">
        <v>4030</v>
      </c>
      <c r="BA1927" s="116" t="str">
        <f t="shared" si="461"/>
        <v>RRP</v>
      </c>
    </row>
    <row r="1928" spans="48:53" hidden="1" x14ac:dyDescent="0.3">
      <c r="AV1928" s="115" t="str">
        <f t="shared" si="460"/>
        <v>RRPCHASE FARM HOSPITAL</v>
      </c>
      <c r="AW1928" s="116" t="s">
        <v>4031</v>
      </c>
      <c r="AX1928" s="116" t="s">
        <v>4032</v>
      </c>
      <c r="AY1928" s="116" t="s">
        <v>4031</v>
      </c>
      <c r="AZ1928" s="116" t="s">
        <v>4032</v>
      </c>
      <c r="BA1928" s="116" t="str">
        <f t="shared" si="461"/>
        <v>RRP</v>
      </c>
    </row>
    <row r="1929" spans="48:53" hidden="1" x14ac:dyDescent="0.3">
      <c r="AV1929" s="115" t="str">
        <f t="shared" si="460"/>
        <v>RRPCOLINDALE HOSPITAL</v>
      </c>
      <c r="AW1929" s="116" t="s">
        <v>4033</v>
      </c>
      <c r="AX1929" s="116" t="s">
        <v>4034</v>
      </c>
      <c r="AY1929" s="116" t="s">
        <v>4033</v>
      </c>
      <c r="AZ1929" s="116" t="s">
        <v>4034</v>
      </c>
      <c r="BA1929" s="116" t="str">
        <f t="shared" si="461"/>
        <v>RRP</v>
      </c>
    </row>
    <row r="1930" spans="48:53" hidden="1" x14ac:dyDescent="0.3">
      <c r="AV1930" s="115" t="str">
        <f t="shared" si="460"/>
        <v>RRPECDAS</v>
      </c>
      <c r="AW1930" s="116" t="s">
        <v>4035</v>
      </c>
      <c r="AX1930" s="116" t="s">
        <v>4036</v>
      </c>
      <c r="AY1930" s="116" t="s">
        <v>4035</v>
      </c>
      <c r="AZ1930" s="116" t="s">
        <v>4036</v>
      </c>
      <c r="BA1930" s="116" t="str">
        <f t="shared" si="461"/>
        <v>RRP</v>
      </c>
    </row>
    <row r="1931" spans="48:53" hidden="1" x14ac:dyDescent="0.3">
      <c r="AV1931" s="115" t="str">
        <f t="shared" si="460"/>
        <v>RRPEDGWARE COMMUNITY HOSPITAL</v>
      </c>
      <c r="AW1931" s="116" t="s">
        <v>4037</v>
      </c>
      <c r="AX1931" s="116" t="s">
        <v>4038</v>
      </c>
      <c r="AY1931" s="116" t="s">
        <v>4037</v>
      </c>
      <c r="AZ1931" s="116" t="s">
        <v>4038</v>
      </c>
      <c r="BA1931" s="116" t="str">
        <f t="shared" si="461"/>
        <v>RRP</v>
      </c>
    </row>
    <row r="1932" spans="48:53" hidden="1" x14ac:dyDescent="0.3">
      <c r="AV1932" s="115" t="str">
        <f t="shared" si="460"/>
        <v>RRPEDMONTON COMMUNITY REHABILITATION UNIT</v>
      </c>
      <c r="AW1932" s="116" t="s">
        <v>4053</v>
      </c>
      <c r="AX1932" s="116" t="s">
        <v>4054</v>
      </c>
      <c r="AY1932" s="116" t="s">
        <v>4053</v>
      </c>
      <c r="AZ1932" s="116" t="s">
        <v>4054</v>
      </c>
      <c r="BA1932" s="116" t="str">
        <f t="shared" si="461"/>
        <v>RRP</v>
      </c>
    </row>
    <row r="1933" spans="48:53" ht="15" hidden="1" customHeight="1" x14ac:dyDescent="0.3">
      <c r="AV1933" s="115" t="str">
        <f t="shared" si="460"/>
        <v>RRPEIS HARINGEY</v>
      </c>
      <c r="AW1933" s="116" t="s">
        <v>4059</v>
      </c>
      <c r="AX1933" s="116" t="s">
        <v>4060</v>
      </c>
      <c r="AY1933" s="116" t="s">
        <v>4059</v>
      </c>
      <c r="AZ1933" s="116" t="s">
        <v>4060</v>
      </c>
      <c r="BA1933" s="116" t="str">
        <f t="shared" si="461"/>
        <v>RRP</v>
      </c>
    </row>
    <row r="1934" spans="48:53" hidden="1" x14ac:dyDescent="0.3">
      <c r="AV1934" s="115" t="str">
        <f t="shared" si="460"/>
        <v>RRPENFIELD MENTAL HEALTH</v>
      </c>
      <c r="AW1934" s="116" t="s">
        <v>4023</v>
      </c>
      <c r="AX1934" s="116" t="s">
        <v>4024</v>
      </c>
      <c r="AY1934" s="116" t="s">
        <v>4023</v>
      </c>
      <c r="AZ1934" s="116" t="s">
        <v>4024</v>
      </c>
      <c r="BA1934" s="116" t="str">
        <f t="shared" si="461"/>
        <v>RRP</v>
      </c>
    </row>
    <row r="1935" spans="48:53" ht="15" hidden="1" customHeight="1" x14ac:dyDescent="0.3">
      <c r="AV1935" s="115" t="str">
        <f t="shared" si="460"/>
        <v>RRPFINCHLEY MEMORIAL HOSPITAL</v>
      </c>
      <c r="AW1935" s="116" t="s">
        <v>4039</v>
      </c>
      <c r="AX1935" s="116" t="s">
        <v>4040</v>
      </c>
      <c r="AY1935" s="116" t="s">
        <v>4039</v>
      </c>
      <c r="AZ1935" s="116" t="s">
        <v>4040</v>
      </c>
      <c r="BA1935" s="116" t="str">
        <f t="shared" si="461"/>
        <v>RRP</v>
      </c>
    </row>
    <row r="1936" spans="48:53" hidden="1" x14ac:dyDescent="0.3">
      <c r="AV1936" s="115" t="str">
        <f t="shared" si="460"/>
        <v>RRPFTAC</v>
      </c>
      <c r="AW1936" s="116" t="s">
        <v>4055</v>
      </c>
      <c r="AX1936" s="116" t="s">
        <v>4056</v>
      </c>
      <c r="AY1936" s="116" t="s">
        <v>4055</v>
      </c>
      <c r="AZ1936" s="116" t="s">
        <v>4056</v>
      </c>
      <c r="BA1936" s="116" t="str">
        <f t="shared" si="461"/>
        <v>RRP</v>
      </c>
    </row>
    <row r="1937" spans="48:53" ht="12.75" hidden="1" customHeight="1" x14ac:dyDescent="0.3">
      <c r="AV1937" s="115" t="str">
        <f t="shared" si="460"/>
        <v>RRPHARINGEY MENTAL HEALTH</v>
      </c>
      <c r="AW1937" s="116" t="s">
        <v>4025</v>
      </c>
      <c r="AX1937" s="116" t="s">
        <v>4026</v>
      </c>
      <c r="AY1937" s="116" t="s">
        <v>4025</v>
      </c>
      <c r="AZ1937" s="116" t="s">
        <v>4026</v>
      </c>
      <c r="BA1937" s="116" t="str">
        <f t="shared" si="461"/>
        <v>RRP</v>
      </c>
    </row>
    <row r="1938" spans="48:53" hidden="1" x14ac:dyDescent="0.3">
      <c r="AV1938" s="115" t="str">
        <f t="shared" si="460"/>
        <v>RRPHAWTHORN UNIT</v>
      </c>
      <c r="AW1938" s="116" t="s">
        <v>4057</v>
      </c>
      <c r="AX1938" s="116" t="s">
        <v>4058</v>
      </c>
      <c r="AY1938" s="116" t="s">
        <v>4057</v>
      </c>
      <c r="AZ1938" s="116" t="s">
        <v>4058</v>
      </c>
      <c r="BA1938" s="116" t="str">
        <f t="shared" si="461"/>
        <v>RRP</v>
      </c>
    </row>
    <row r="1939" spans="48:53" ht="12.75" hidden="1" customHeight="1" x14ac:dyDescent="0.3">
      <c r="AV1939" s="115" t="str">
        <f t="shared" si="460"/>
        <v>RRPISLINGTON CANONBURY COMMUNITY MENTAL HEALTH</v>
      </c>
      <c r="AW1939" s="116" t="s">
        <v>4041</v>
      </c>
      <c r="AX1939" s="116" t="s">
        <v>4042</v>
      </c>
      <c r="AY1939" s="116" t="s">
        <v>4041</v>
      </c>
      <c r="AZ1939" s="116" t="s">
        <v>4042</v>
      </c>
      <c r="BA1939" s="116" t="str">
        <f t="shared" si="461"/>
        <v>RRP</v>
      </c>
    </row>
    <row r="1940" spans="48:53" hidden="1" x14ac:dyDescent="0.3">
      <c r="AV1940" s="115" t="str">
        <f t="shared" si="460"/>
        <v>RRPMIDAS</v>
      </c>
      <c r="AW1940" s="116" t="s">
        <v>4043</v>
      </c>
      <c r="AX1940" s="116" t="s">
        <v>4044</v>
      </c>
      <c r="AY1940" s="116" t="s">
        <v>4043</v>
      </c>
      <c r="AZ1940" s="116" t="s">
        <v>4044</v>
      </c>
      <c r="BA1940" s="116" t="str">
        <f t="shared" si="461"/>
        <v>RRP</v>
      </c>
    </row>
    <row r="1941" spans="48:53" hidden="1" x14ac:dyDescent="0.3">
      <c r="AV1941" s="115" t="str">
        <f t="shared" si="460"/>
        <v>RRPROYAL NATIONAL ORTHOPAEDIC HOSPITAL</v>
      </c>
      <c r="AW1941" s="116" t="s">
        <v>4045</v>
      </c>
      <c r="AX1941" s="116" t="s">
        <v>4046</v>
      </c>
      <c r="AY1941" s="116" t="s">
        <v>4045</v>
      </c>
      <c r="AZ1941" s="116" t="s">
        <v>4046</v>
      </c>
      <c r="BA1941" s="116" t="str">
        <f t="shared" si="461"/>
        <v>RRP</v>
      </c>
    </row>
    <row r="1942" spans="48:53" hidden="1" x14ac:dyDescent="0.3">
      <c r="AV1942" s="115" t="str">
        <f t="shared" si="460"/>
        <v>RRPSAFE</v>
      </c>
      <c r="AW1942" s="116" t="s">
        <v>4051</v>
      </c>
      <c r="AX1942" s="116" t="s">
        <v>4052</v>
      </c>
      <c r="AY1942" s="116" t="s">
        <v>4051</v>
      </c>
      <c r="AZ1942" s="116" t="s">
        <v>4052</v>
      </c>
      <c r="BA1942" s="116" t="str">
        <f t="shared" si="461"/>
        <v>RRP</v>
      </c>
    </row>
    <row r="1943" spans="48:53" hidden="1" x14ac:dyDescent="0.3">
      <c r="AV1943" s="115" t="str">
        <f t="shared" si="460"/>
        <v>RRPST ANN'S HOSPITAL</v>
      </c>
      <c r="AW1943" s="116" t="s">
        <v>4047</v>
      </c>
      <c r="AX1943" s="116" t="s">
        <v>2881</v>
      </c>
      <c r="AY1943" s="116" t="s">
        <v>4047</v>
      </c>
      <c r="AZ1943" s="116" t="s">
        <v>2881</v>
      </c>
      <c r="BA1943" s="116" t="str">
        <f t="shared" si="461"/>
        <v>RRP</v>
      </c>
    </row>
    <row r="1944" spans="48:53" hidden="1" x14ac:dyDescent="0.3">
      <c r="AV1944" s="115" t="str">
        <f t="shared" si="460"/>
        <v>RRPST MICHAEL'S HOSPITAL</v>
      </c>
      <c r="AW1944" s="116" t="s">
        <v>4048</v>
      </c>
      <c r="AX1944" s="116" t="s">
        <v>2654</v>
      </c>
      <c r="AY1944" s="116" t="s">
        <v>4048</v>
      </c>
      <c r="AZ1944" s="116" t="s">
        <v>2654</v>
      </c>
      <c r="BA1944" s="116" t="str">
        <f t="shared" si="461"/>
        <v>RRP</v>
      </c>
    </row>
    <row r="1945" spans="48:53" hidden="1" x14ac:dyDescent="0.3">
      <c r="AV1945" s="115" t="str">
        <f t="shared" si="460"/>
        <v>RRPTULIP (AOT)</v>
      </c>
      <c r="AW1945" s="116" t="s">
        <v>4049</v>
      </c>
      <c r="AX1945" s="116" t="s">
        <v>4050</v>
      </c>
      <c r="AY1945" s="116" t="s">
        <v>4049</v>
      </c>
      <c r="AZ1945" s="116" t="s">
        <v>4050</v>
      </c>
      <c r="BA1945" s="116" t="str">
        <f t="shared" si="461"/>
        <v>RRP</v>
      </c>
    </row>
    <row r="1946" spans="48:53" hidden="1" x14ac:dyDescent="0.3">
      <c r="AV1946" s="115" t="str">
        <f t="shared" si="460"/>
        <v>RRVHOSPITAL FOR TROPICAL DISEASES - RRVRH</v>
      </c>
      <c r="AW1946" s="116" t="s">
        <v>8024</v>
      </c>
      <c r="AX1946" s="116" t="s">
        <v>9437</v>
      </c>
      <c r="AY1946" s="116" t="s">
        <v>8024</v>
      </c>
      <c r="AZ1946" s="116" t="s">
        <v>9437</v>
      </c>
      <c r="BA1946" s="116" t="str">
        <f t="shared" si="461"/>
        <v>RRV</v>
      </c>
    </row>
    <row r="1947" spans="48:53" hidden="1" x14ac:dyDescent="0.3">
      <c r="AV1947" s="115" t="str">
        <f t="shared" si="460"/>
        <v>RRVNAT HOSP FOR NEURLGY &amp; NEUROSC. CHALFONT</v>
      </c>
      <c r="AW1947" s="116" t="s">
        <v>8748</v>
      </c>
      <c r="AX1947" s="116" t="s">
        <v>8749</v>
      </c>
      <c r="AY1947" s="116" t="s">
        <v>8748</v>
      </c>
      <c r="AZ1947" s="116" t="s">
        <v>8749</v>
      </c>
      <c r="BA1947" s="116" t="str">
        <f t="shared" si="461"/>
        <v>RRV</v>
      </c>
    </row>
    <row r="1948" spans="48:53" hidden="1" x14ac:dyDescent="0.3">
      <c r="AV1948" s="115" t="str">
        <f t="shared" si="460"/>
        <v>RRVNATIONAL HOSPITAL FOR NEUROLOGY AND NEUROSURGERY, QUEEN SQUARE - RRVNQ</v>
      </c>
      <c r="AW1948" s="116" t="s">
        <v>8025</v>
      </c>
      <c r="AX1948" s="116" t="s">
        <v>9438</v>
      </c>
      <c r="AY1948" s="116" t="s">
        <v>8025</v>
      </c>
      <c r="AZ1948" s="116" t="s">
        <v>9438</v>
      </c>
      <c r="BA1948" s="116" t="str">
        <f t="shared" si="461"/>
        <v>RRV</v>
      </c>
    </row>
    <row r="1949" spans="48:53" hidden="1" x14ac:dyDescent="0.3">
      <c r="AV1949" s="115" t="str">
        <f t="shared" si="460"/>
        <v>RRVROYAL NATIONAL THROAT, NOSE &amp; EAR HOSPITAL - RRVRN</v>
      </c>
      <c r="AW1949" s="116" t="s">
        <v>8026</v>
      </c>
      <c r="AX1949" s="116" t="s">
        <v>9439</v>
      </c>
      <c r="AY1949" s="116" t="s">
        <v>8026</v>
      </c>
      <c r="AZ1949" s="116" t="s">
        <v>9439</v>
      </c>
      <c r="BA1949" s="116" t="str">
        <f t="shared" si="461"/>
        <v>RRV</v>
      </c>
    </row>
    <row r="1950" spans="48:53" hidden="1" x14ac:dyDescent="0.3">
      <c r="AV1950" s="115" t="str">
        <f t="shared" si="460"/>
        <v>RRVTHE EASTMAN DENTAL HOSPITAL - RRVE1</v>
      </c>
      <c r="AW1950" s="116" t="s">
        <v>8027</v>
      </c>
      <c r="AX1950" s="116" t="s">
        <v>9440</v>
      </c>
      <c r="AY1950" s="116" t="s">
        <v>8027</v>
      </c>
      <c r="AZ1950" s="116" t="s">
        <v>9440</v>
      </c>
      <c r="BA1950" s="116" t="str">
        <f t="shared" si="461"/>
        <v>RRV</v>
      </c>
    </row>
    <row r="1951" spans="48:53" hidden="1" x14ac:dyDescent="0.3">
      <c r="AV1951" s="115" t="str">
        <f t="shared" si="460"/>
        <v>RRVTHE HEART HOSPITAL - RRV30</v>
      </c>
      <c r="AW1951" s="116" t="s">
        <v>8028</v>
      </c>
      <c r="AX1951" s="116" t="s">
        <v>9441</v>
      </c>
      <c r="AY1951" s="116" t="s">
        <v>8028</v>
      </c>
      <c r="AZ1951" s="116" t="s">
        <v>9441</v>
      </c>
      <c r="BA1951" s="116" t="str">
        <f t="shared" si="461"/>
        <v>RRV</v>
      </c>
    </row>
    <row r="1952" spans="48:53" hidden="1" x14ac:dyDescent="0.3">
      <c r="AV1952" s="115" t="str">
        <f t="shared" si="460"/>
        <v>RRVTHE ROYAL LONDON HOSPITAL FOR INTEGRATED MEDICINE - RRV60</v>
      </c>
      <c r="AW1952" s="116" t="s">
        <v>8029</v>
      </c>
      <c r="AX1952" s="116" t="s">
        <v>9442</v>
      </c>
      <c r="AY1952" s="116" t="s">
        <v>8029</v>
      </c>
      <c r="AZ1952" s="116" t="s">
        <v>9442</v>
      </c>
      <c r="BA1952" s="116" t="str">
        <f t="shared" si="461"/>
        <v>RRV</v>
      </c>
    </row>
    <row r="1953" spans="48:53" hidden="1" x14ac:dyDescent="0.3">
      <c r="AV1953" s="115" t="str">
        <f t="shared" si="460"/>
        <v>RRVUCH MACMILLAN CANCER CENTRE</v>
      </c>
      <c r="AW1953" s="116" t="s">
        <v>8750</v>
      </c>
      <c r="AX1953" s="116" t="s">
        <v>8751</v>
      </c>
      <c r="AY1953" s="116" t="s">
        <v>8750</v>
      </c>
      <c r="AZ1953" s="116" t="s">
        <v>8751</v>
      </c>
      <c r="BA1953" s="116" t="str">
        <f t="shared" si="461"/>
        <v>RRV</v>
      </c>
    </row>
    <row r="1954" spans="48:53" hidden="1" x14ac:dyDescent="0.3">
      <c r="AV1954" s="115" t="str">
        <f t="shared" si="460"/>
        <v>RRVUCLH OUTREACH: ASHFORD AND ST PETER'S HOSPITAL - RRV99</v>
      </c>
      <c r="AW1954" s="116" t="s">
        <v>8030</v>
      </c>
      <c r="AX1954" s="116" t="s">
        <v>9443</v>
      </c>
      <c r="AY1954" s="116" t="s">
        <v>8030</v>
      </c>
      <c r="AZ1954" s="116" t="s">
        <v>9443</v>
      </c>
      <c r="BA1954" s="116" t="str">
        <f t="shared" si="461"/>
        <v>RRV</v>
      </c>
    </row>
    <row r="1955" spans="48:53" hidden="1" x14ac:dyDescent="0.3">
      <c r="AV1955" s="115" t="str">
        <f t="shared" si="460"/>
        <v>RRVUCLH OUTREACH: ROYAL BERKSHIRE HOSPITAL - RRV97</v>
      </c>
      <c r="AW1955" s="116" t="s">
        <v>8031</v>
      </c>
      <c r="AX1955" s="116" t="s">
        <v>9444</v>
      </c>
      <c r="AY1955" s="116" t="s">
        <v>8031</v>
      </c>
      <c r="AZ1955" s="116" t="s">
        <v>9444</v>
      </c>
      <c r="BA1955" s="116" t="str">
        <f t="shared" si="461"/>
        <v>RRV</v>
      </c>
    </row>
    <row r="1956" spans="48:53" hidden="1" x14ac:dyDescent="0.3">
      <c r="AV1956" s="115" t="str">
        <f t="shared" si="460"/>
        <v>RRVUCLH OUTREACH: THE MARGARET CENTRE - RRV98</v>
      </c>
      <c r="AW1956" s="116" t="s">
        <v>8032</v>
      </c>
      <c r="AX1956" s="116" t="s">
        <v>9445</v>
      </c>
      <c r="AY1956" s="116" t="s">
        <v>8032</v>
      </c>
      <c r="AZ1956" s="116" t="s">
        <v>9445</v>
      </c>
      <c r="BA1956" s="116" t="str">
        <f t="shared" si="461"/>
        <v>RRV</v>
      </c>
    </row>
    <row r="1957" spans="48:53" hidden="1" x14ac:dyDescent="0.3">
      <c r="AV1957" s="115" t="str">
        <f t="shared" si="460"/>
        <v>RRVUCLH ROSENHEIM BUILDING</v>
      </c>
      <c r="AW1957" s="116" t="s">
        <v>8752</v>
      </c>
      <c r="AX1957" s="116" t="s">
        <v>8753</v>
      </c>
      <c r="AY1957" s="116" t="s">
        <v>8752</v>
      </c>
      <c r="AZ1957" s="116" t="s">
        <v>8753</v>
      </c>
      <c r="BA1957" s="116" t="str">
        <f t="shared" si="461"/>
        <v>RRV</v>
      </c>
    </row>
    <row r="1958" spans="48:53" hidden="1" x14ac:dyDescent="0.3">
      <c r="AV1958" s="115" t="str">
        <f t="shared" si="460"/>
        <v>RRVUNIVERSITY COLLEGE HOSPITAL - RRV03</v>
      </c>
      <c r="AW1958" s="116" t="s">
        <v>8033</v>
      </c>
      <c r="AX1958" s="116" t="s">
        <v>9446</v>
      </c>
      <c r="AY1958" s="116" t="s">
        <v>8033</v>
      </c>
      <c r="AZ1958" s="116" t="s">
        <v>9446</v>
      </c>
      <c r="BA1958" s="116" t="str">
        <f t="shared" si="461"/>
        <v>RRV</v>
      </c>
    </row>
    <row r="1959" spans="48:53" hidden="1" x14ac:dyDescent="0.3">
      <c r="AV1959" s="115" t="str">
        <f t="shared" si="460"/>
        <v>RRVUNIVERSITY COLLEGE HOSPITAL ELIZABETH GARRETT ANDERSON WING - RRV11</v>
      </c>
      <c r="AW1959" s="116" t="s">
        <v>8034</v>
      </c>
      <c r="AX1959" s="116" t="s">
        <v>9447</v>
      </c>
      <c r="AY1959" s="116" t="s">
        <v>8034</v>
      </c>
      <c r="AZ1959" s="116" t="s">
        <v>9447</v>
      </c>
      <c r="BA1959" s="116" t="str">
        <f t="shared" si="461"/>
        <v>RRV</v>
      </c>
    </row>
    <row r="1960" spans="48:53" hidden="1" x14ac:dyDescent="0.3">
      <c r="AV1960" s="115" t="str">
        <f t="shared" si="460"/>
        <v>RT1ACER WARD, HINCHINGBROOKE HOSPITAL</v>
      </c>
      <c r="AW1960" s="116" t="s">
        <v>1711</v>
      </c>
      <c r="AX1960" s="116" t="s">
        <v>1712</v>
      </c>
      <c r="AY1960" s="116" t="s">
        <v>1711</v>
      </c>
      <c r="AZ1960" s="116" t="s">
        <v>1712</v>
      </c>
      <c r="BA1960" s="116" t="str">
        <f t="shared" si="461"/>
        <v>RT1</v>
      </c>
    </row>
    <row r="1961" spans="48:53" hidden="1" x14ac:dyDescent="0.3">
      <c r="AV1961" s="115" t="str">
        <f t="shared" si="460"/>
        <v>RT1ADDENBROOKES HOSPITAL</v>
      </c>
      <c r="AW1961" s="116" t="s">
        <v>1715</v>
      </c>
      <c r="AX1961" s="116" t="s">
        <v>1716</v>
      </c>
      <c r="AY1961" s="116" t="s">
        <v>1715</v>
      </c>
      <c r="AZ1961" s="116" t="s">
        <v>1716</v>
      </c>
      <c r="BA1961" s="116" t="str">
        <f t="shared" si="461"/>
        <v>RT1</v>
      </c>
    </row>
    <row r="1962" spans="48:53" hidden="1" x14ac:dyDescent="0.3">
      <c r="AV1962" s="115" t="str">
        <f t="shared" si="460"/>
        <v>RT1ADOLESCENT UNIT</v>
      </c>
      <c r="AW1962" s="116" t="s">
        <v>1723</v>
      </c>
      <c r="AX1962" s="116" t="s">
        <v>1724</v>
      </c>
      <c r="AY1962" s="116" t="s">
        <v>1723</v>
      </c>
      <c r="AZ1962" s="116" t="s">
        <v>1724</v>
      </c>
      <c r="BA1962" s="116" t="str">
        <f t="shared" si="461"/>
        <v>RT1</v>
      </c>
    </row>
    <row r="1963" spans="48:53" hidden="1" x14ac:dyDescent="0.3">
      <c r="AV1963" s="115" t="str">
        <f t="shared" si="460"/>
        <v>RT1AMBERSIDE</v>
      </c>
      <c r="AW1963" s="116" t="s">
        <v>1699</v>
      </c>
      <c r="AX1963" s="116" t="s">
        <v>1700</v>
      </c>
      <c r="AY1963" s="116" t="s">
        <v>1699</v>
      </c>
      <c r="AZ1963" s="116" t="s">
        <v>1700</v>
      </c>
      <c r="BA1963" s="116" t="str">
        <f t="shared" si="461"/>
        <v>RT1</v>
      </c>
    </row>
    <row r="1964" spans="48:53" hidden="1" x14ac:dyDescent="0.3">
      <c r="AV1964" s="115" t="str">
        <f t="shared" si="460"/>
        <v>RT1BRUDENELL COMMUNITY HOME</v>
      </c>
      <c r="AW1964" s="116" t="s">
        <v>1673</v>
      </c>
      <c r="AX1964" s="116" t="s">
        <v>1674</v>
      </c>
      <c r="AY1964" s="116" t="s">
        <v>1673</v>
      </c>
      <c r="AZ1964" s="116" t="s">
        <v>1674</v>
      </c>
      <c r="BA1964" s="116" t="str">
        <f t="shared" si="461"/>
        <v>RT1</v>
      </c>
    </row>
    <row r="1965" spans="48:53" hidden="1" x14ac:dyDescent="0.3">
      <c r="AV1965" s="115" t="str">
        <f t="shared" si="460"/>
        <v>RT1CADS PETERBOROUGH</v>
      </c>
      <c r="AW1965" s="116" t="s">
        <v>1707</v>
      </c>
      <c r="AX1965" s="116" t="s">
        <v>1708</v>
      </c>
      <c r="AY1965" s="116" t="s">
        <v>1707</v>
      </c>
      <c r="AZ1965" s="116" t="s">
        <v>1708</v>
      </c>
      <c r="BA1965" s="116" t="str">
        <f t="shared" si="461"/>
        <v>RT1</v>
      </c>
    </row>
    <row r="1966" spans="48:53" hidden="1" x14ac:dyDescent="0.3">
      <c r="AV1966" s="115" t="str">
        <f t="shared" si="460"/>
        <v>RT1CAMBRIDGE COMWISE CDS</v>
      </c>
      <c r="AW1966" s="116" t="s">
        <v>1665</v>
      </c>
      <c r="AX1966" s="116" t="s">
        <v>1666</v>
      </c>
      <c r="AY1966" s="116" t="s">
        <v>1665</v>
      </c>
      <c r="AZ1966" s="116" t="s">
        <v>1666</v>
      </c>
      <c r="BA1966" s="116" t="str">
        <f t="shared" si="461"/>
        <v>RT1</v>
      </c>
    </row>
    <row r="1967" spans="48:53" hidden="1" x14ac:dyDescent="0.3">
      <c r="AV1967" s="115" t="str">
        <f t="shared" si="460"/>
        <v>RT1CAMBRIDGE DDS</v>
      </c>
      <c r="AW1967" s="116" t="s">
        <v>1717</v>
      </c>
      <c r="AX1967" s="116" t="s">
        <v>1718</v>
      </c>
      <c r="AY1967" s="116" t="s">
        <v>1717</v>
      </c>
      <c r="AZ1967" s="116" t="s">
        <v>1718</v>
      </c>
      <c r="BA1967" s="116" t="str">
        <f t="shared" si="461"/>
        <v>RT1</v>
      </c>
    </row>
    <row r="1968" spans="48:53" hidden="1" x14ac:dyDescent="0.3">
      <c r="AV1968" s="115" t="str">
        <f t="shared" si="460"/>
        <v>RT1CAMBRIDGE LD</v>
      </c>
      <c r="AW1968" s="116" t="s">
        <v>1719</v>
      </c>
      <c r="AX1968" s="116" t="s">
        <v>1720</v>
      </c>
      <c r="AY1968" s="116" t="s">
        <v>1719</v>
      </c>
      <c r="AZ1968" s="116" t="s">
        <v>1720</v>
      </c>
      <c r="BA1968" s="116" t="str">
        <f t="shared" si="461"/>
        <v>RT1</v>
      </c>
    </row>
    <row r="1969" spans="48:53" hidden="1" x14ac:dyDescent="0.3">
      <c r="AV1969" s="115" t="str">
        <f t="shared" si="460"/>
        <v>RT1CAMBRIDGE MARACIS CDS</v>
      </c>
      <c r="AW1969" s="116" t="s">
        <v>1669</v>
      </c>
      <c r="AX1969" s="116" t="s">
        <v>1670</v>
      </c>
      <c r="AY1969" s="116" t="s">
        <v>1669</v>
      </c>
      <c r="AZ1969" s="116" t="s">
        <v>1670</v>
      </c>
      <c r="BA1969" s="116" t="str">
        <f t="shared" si="461"/>
        <v>RT1</v>
      </c>
    </row>
    <row r="1970" spans="48:53" hidden="1" x14ac:dyDescent="0.3">
      <c r="AV1970" s="115" t="str">
        <f t="shared" si="460"/>
        <v>RT1CAMBRIDGE OPMH</v>
      </c>
      <c r="AW1970" s="116" t="s">
        <v>1725</v>
      </c>
      <c r="AX1970" s="116" t="s">
        <v>1726</v>
      </c>
      <c r="AY1970" s="116" t="s">
        <v>1725</v>
      </c>
      <c r="AZ1970" s="116" t="s">
        <v>1726</v>
      </c>
      <c r="BA1970" s="116" t="str">
        <f t="shared" si="461"/>
        <v>RT1</v>
      </c>
    </row>
    <row r="1971" spans="48:53" hidden="1" x14ac:dyDescent="0.3">
      <c r="AV1971" s="115" t="str">
        <f t="shared" si="460"/>
        <v>RT1CAMBRIDGESHIRE MST-CAN</v>
      </c>
      <c r="AW1971" s="116" t="s">
        <v>1774</v>
      </c>
      <c r="AX1971" s="116" t="s">
        <v>1775</v>
      </c>
      <c r="AY1971" s="116" t="s">
        <v>1774</v>
      </c>
      <c r="AZ1971" s="116" t="s">
        <v>1775</v>
      </c>
      <c r="BA1971" s="116" t="str">
        <f t="shared" si="461"/>
        <v>RT1</v>
      </c>
    </row>
    <row r="1972" spans="48:53" hidden="1" x14ac:dyDescent="0.3">
      <c r="AV1972" s="115" t="str">
        <f t="shared" si="460"/>
        <v>RT1CAMEO</v>
      </c>
      <c r="AW1972" s="116" t="s">
        <v>1743</v>
      </c>
      <c r="AX1972" s="116" t="s">
        <v>1744</v>
      </c>
      <c r="AY1972" s="116" t="s">
        <v>1743</v>
      </c>
      <c r="AZ1972" s="116" t="s">
        <v>1744</v>
      </c>
      <c r="BA1972" s="116" t="str">
        <f t="shared" si="461"/>
        <v>RT1</v>
      </c>
    </row>
    <row r="1973" spans="48:53" hidden="1" x14ac:dyDescent="0.3">
      <c r="AV1973" s="115" t="str">
        <f t="shared" si="460"/>
        <v>RT1COBWEBS</v>
      </c>
      <c r="AW1973" s="116" t="s">
        <v>1701</v>
      </c>
      <c r="AX1973" s="116" t="s">
        <v>1702</v>
      </c>
      <c r="AY1973" s="116" t="s">
        <v>1701</v>
      </c>
      <c r="AZ1973" s="116" t="s">
        <v>1702</v>
      </c>
      <c r="BA1973" s="116" t="str">
        <f t="shared" si="461"/>
        <v>RT1</v>
      </c>
    </row>
    <row r="1974" spans="48:53" hidden="1" x14ac:dyDescent="0.3">
      <c r="AV1974" s="115" t="str">
        <f t="shared" si="460"/>
        <v>RT1COMMUNITY ALCOHOL AND DRUGS</v>
      </c>
      <c r="AW1974" s="116" t="s">
        <v>1683</v>
      </c>
      <c r="AX1974" s="116" t="s">
        <v>1684</v>
      </c>
      <c r="AY1974" s="116" t="s">
        <v>1683</v>
      </c>
      <c r="AZ1974" s="116" t="s">
        <v>1684</v>
      </c>
      <c r="BA1974" s="116" t="str">
        <f t="shared" si="461"/>
        <v>RT1</v>
      </c>
    </row>
    <row r="1975" spans="48:53" hidden="1" x14ac:dyDescent="0.3">
      <c r="AV1975" s="115" t="str">
        <f t="shared" si="460"/>
        <v>RT1CPC1</v>
      </c>
      <c r="AW1975" s="116" t="s">
        <v>1776</v>
      </c>
      <c r="AX1975" s="116" t="s">
        <v>1777</v>
      </c>
      <c r="AY1975" s="116" t="s">
        <v>1776</v>
      </c>
      <c r="AZ1975" s="116" t="s">
        <v>1777</v>
      </c>
      <c r="BA1975" s="116" t="str">
        <f t="shared" si="461"/>
        <v>RT1</v>
      </c>
    </row>
    <row r="1976" spans="48:53" hidden="1" x14ac:dyDescent="0.3">
      <c r="AV1976" s="115" t="str">
        <f t="shared" ref="AV1976:AV2039" si="462">CONCATENATE(LEFT(AW1976, 3),AX1976)</f>
        <v>RT1CROYLANDS</v>
      </c>
      <c r="AW1976" s="116" t="s">
        <v>1703</v>
      </c>
      <c r="AX1976" s="116" t="s">
        <v>1704</v>
      </c>
      <c r="AY1976" s="116" t="s">
        <v>1703</v>
      </c>
      <c r="AZ1976" s="116" t="s">
        <v>1704</v>
      </c>
      <c r="BA1976" s="116" t="str">
        <f t="shared" ref="BA1976:BA2039" si="463">LEFT(AY1976,3)</f>
        <v>RT1</v>
      </c>
    </row>
    <row r="1977" spans="48:53" hidden="1" x14ac:dyDescent="0.3">
      <c r="AV1977" s="115" t="str">
        <f t="shared" si="462"/>
        <v>RT1DARWIN NURSERY, PROSPECT FARM</v>
      </c>
      <c r="AW1977" s="116" t="s">
        <v>1697</v>
      </c>
      <c r="AX1977" s="116" t="s">
        <v>1698</v>
      </c>
      <c r="AY1977" s="116" t="s">
        <v>1697</v>
      </c>
      <c r="AZ1977" s="116" t="s">
        <v>1698</v>
      </c>
      <c r="BA1977" s="116" t="str">
        <f t="shared" si="463"/>
        <v>RT1</v>
      </c>
    </row>
    <row r="1978" spans="48:53" hidden="1" x14ac:dyDescent="0.3">
      <c r="AV1978" s="115" t="str">
        <f t="shared" si="462"/>
        <v>RT1DODDINGTON HOSPITAL</v>
      </c>
      <c r="AW1978" s="116" t="s">
        <v>1759</v>
      </c>
      <c r="AX1978" s="116" t="s">
        <v>1760</v>
      </c>
      <c r="AY1978" s="116" t="s">
        <v>1759</v>
      </c>
      <c r="AZ1978" s="116" t="s">
        <v>1760</v>
      </c>
      <c r="BA1978" s="116" t="str">
        <f t="shared" si="463"/>
        <v>RT1</v>
      </c>
    </row>
    <row r="1979" spans="48:53" hidden="1" x14ac:dyDescent="0.3">
      <c r="AV1979" s="115" t="str">
        <f t="shared" si="462"/>
        <v>RT1E CAMBS AND FENLAND CDT</v>
      </c>
      <c r="AW1979" s="116" t="s">
        <v>1747</v>
      </c>
      <c r="AX1979" s="116" t="s">
        <v>1748</v>
      </c>
      <c r="AY1979" s="116" t="s">
        <v>1747</v>
      </c>
      <c r="AZ1979" s="116" t="s">
        <v>1748</v>
      </c>
      <c r="BA1979" s="116" t="str">
        <f t="shared" si="463"/>
        <v>RT1</v>
      </c>
    </row>
    <row r="1980" spans="48:53" hidden="1" x14ac:dyDescent="0.3">
      <c r="AV1980" s="115" t="str">
        <f t="shared" si="462"/>
        <v>RT1E CAMBS AND FENLAND LD</v>
      </c>
      <c r="AW1980" s="116" t="s">
        <v>1749</v>
      </c>
      <c r="AX1980" s="116" t="s">
        <v>1750</v>
      </c>
      <c r="AY1980" s="116" t="s">
        <v>1749</v>
      </c>
      <c r="AZ1980" s="116" t="s">
        <v>1750</v>
      </c>
      <c r="BA1980" s="116" t="str">
        <f t="shared" si="463"/>
        <v>RT1</v>
      </c>
    </row>
    <row r="1981" spans="48:53" hidden="1" x14ac:dyDescent="0.3">
      <c r="AV1981" s="115" t="str">
        <f t="shared" si="462"/>
        <v>RT1E CAMBS AND FENLAND OPMH</v>
      </c>
      <c r="AW1981" s="116" t="s">
        <v>1745</v>
      </c>
      <c r="AX1981" s="116" t="s">
        <v>1746</v>
      </c>
      <c r="AY1981" s="116" t="s">
        <v>1745</v>
      </c>
      <c r="AZ1981" s="116" t="s">
        <v>1746</v>
      </c>
      <c r="BA1981" s="116" t="str">
        <f t="shared" si="463"/>
        <v>RT1</v>
      </c>
    </row>
    <row r="1982" spans="48:53" hidden="1" x14ac:dyDescent="0.3">
      <c r="AV1982" s="115" t="str">
        <f t="shared" si="462"/>
        <v>RT1EDWARD JENNER UNIT</v>
      </c>
      <c r="AW1982" s="116" t="s">
        <v>1687</v>
      </c>
      <c r="AX1982" s="116" t="s">
        <v>1688</v>
      </c>
      <c r="AY1982" s="116" t="s">
        <v>1687</v>
      </c>
      <c r="AZ1982" s="116" t="s">
        <v>1688</v>
      </c>
      <c r="BA1982" s="116" t="str">
        <f t="shared" si="463"/>
        <v>RT1</v>
      </c>
    </row>
    <row r="1983" spans="48:53" hidden="1" x14ac:dyDescent="0.3">
      <c r="AV1983" s="115" t="str">
        <f t="shared" si="462"/>
        <v>RT1FENLAND AOT</v>
      </c>
      <c r="AW1983" s="116" t="s">
        <v>1772</v>
      </c>
      <c r="AX1983" s="116" t="s">
        <v>1773</v>
      </c>
      <c r="AY1983" s="116" t="s">
        <v>1772</v>
      </c>
      <c r="AZ1983" s="116" t="s">
        <v>1773</v>
      </c>
      <c r="BA1983" s="116" t="str">
        <f t="shared" si="463"/>
        <v>RT1</v>
      </c>
    </row>
    <row r="1984" spans="48:53" hidden="1" x14ac:dyDescent="0.3">
      <c r="AV1984" s="115" t="str">
        <f t="shared" si="462"/>
        <v>RT1FULBOURN HOSPITAL</v>
      </c>
      <c r="AW1984" s="116" t="s">
        <v>1677</v>
      </c>
      <c r="AX1984" s="116" t="s">
        <v>1678</v>
      </c>
      <c r="AY1984" s="116" t="s">
        <v>1677</v>
      </c>
      <c r="AZ1984" s="116" t="s">
        <v>1678</v>
      </c>
      <c r="BA1984" s="116" t="str">
        <f t="shared" si="463"/>
        <v>RT1</v>
      </c>
    </row>
    <row r="1985" spans="48:53" hidden="1" x14ac:dyDescent="0.3">
      <c r="AV1985" s="115" t="str">
        <f t="shared" si="462"/>
        <v>RT1HAWTHORN DAY THERAPY</v>
      </c>
      <c r="AW1985" s="116" t="s">
        <v>1778</v>
      </c>
      <c r="AX1985" s="116" t="s">
        <v>1779</v>
      </c>
      <c r="AY1985" s="116" t="s">
        <v>1778</v>
      </c>
      <c r="AZ1985" s="116" t="s">
        <v>1779</v>
      </c>
      <c r="BA1985" s="116" t="str">
        <f t="shared" si="463"/>
        <v>RT1</v>
      </c>
    </row>
    <row r="1986" spans="48:53" hidden="1" x14ac:dyDescent="0.3">
      <c r="AV1986" s="115" t="str">
        <f t="shared" si="462"/>
        <v>RT1HAWTHORN WARD, HINCHINGBROOKE HOSPITAL</v>
      </c>
      <c r="AW1986" s="116" t="s">
        <v>1713</v>
      </c>
      <c r="AX1986" s="116" t="s">
        <v>1714</v>
      </c>
      <c r="AY1986" s="116" t="s">
        <v>1713</v>
      </c>
      <c r="AZ1986" s="116" t="s">
        <v>1714</v>
      </c>
      <c r="BA1986" s="116" t="str">
        <f t="shared" si="463"/>
        <v>RT1</v>
      </c>
    </row>
    <row r="1987" spans="48:53" hidden="1" x14ac:dyDescent="0.3">
      <c r="AV1987" s="115" t="str">
        <f t="shared" si="462"/>
        <v>RT1HEREWARD HALL</v>
      </c>
      <c r="AW1987" s="116" t="s">
        <v>1767</v>
      </c>
      <c r="AX1987" s="116" t="s">
        <v>1768</v>
      </c>
      <c r="AY1987" s="116" t="s">
        <v>1767</v>
      </c>
      <c r="AZ1987" s="116" t="s">
        <v>1768</v>
      </c>
      <c r="BA1987" s="116" t="str">
        <f t="shared" si="463"/>
        <v>RT1</v>
      </c>
    </row>
    <row r="1988" spans="48:53" hidden="1" x14ac:dyDescent="0.3">
      <c r="AV1988" s="115" t="str">
        <f t="shared" si="462"/>
        <v>RT1HUNTINGDON CDS</v>
      </c>
      <c r="AW1988" s="116" t="s">
        <v>1671</v>
      </c>
      <c r="AX1988" s="116" t="s">
        <v>1672</v>
      </c>
      <c r="AY1988" s="116" t="s">
        <v>1671</v>
      </c>
      <c r="AZ1988" s="116" t="s">
        <v>1672</v>
      </c>
      <c r="BA1988" s="116" t="str">
        <f t="shared" si="463"/>
        <v>RT1</v>
      </c>
    </row>
    <row r="1989" spans="48:53" hidden="1" x14ac:dyDescent="0.3">
      <c r="AV1989" s="115" t="str">
        <f t="shared" si="462"/>
        <v>RT1HUNTINGDON DASH</v>
      </c>
      <c r="AW1989" s="116" t="s">
        <v>1729</v>
      </c>
      <c r="AX1989" s="116" t="s">
        <v>1730</v>
      </c>
      <c r="AY1989" s="116" t="s">
        <v>1729</v>
      </c>
      <c r="AZ1989" s="116" t="s">
        <v>1730</v>
      </c>
      <c r="BA1989" s="116" t="str">
        <f t="shared" si="463"/>
        <v>RT1</v>
      </c>
    </row>
    <row r="1990" spans="48:53" hidden="1" x14ac:dyDescent="0.3">
      <c r="AV1990" s="115" t="str">
        <f t="shared" si="462"/>
        <v>RT1HUNTINGDON DTTO</v>
      </c>
      <c r="AW1990" s="116" t="s">
        <v>1733</v>
      </c>
      <c r="AX1990" s="116" t="s">
        <v>1734</v>
      </c>
      <c r="AY1990" s="116" t="s">
        <v>1733</v>
      </c>
      <c r="AZ1990" s="116" t="s">
        <v>1734</v>
      </c>
      <c r="BA1990" s="116" t="str">
        <f t="shared" si="463"/>
        <v>RT1</v>
      </c>
    </row>
    <row r="1991" spans="48:53" hidden="1" x14ac:dyDescent="0.3">
      <c r="AV1991" s="115" t="str">
        <f t="shared" si="462"/>
        <v>RT1HUNTINGDON LD</v>
      </c>
      <c r="AW1991" s="116" t="s">
        <v>1731</v>
      </c>
      <c r="AX1991" s="116" t="s">
        <v>1732</v>
      </c>
      <c r="AY1991" s="116" t="s">
        <v>1731</v>
      </c>
      <c r="AZ1991" s="116" t="s">
        <v>1732</v>
      </c>
      <c r="BA1991" s="116" t="str">
        <f t="shared" si="463"/>
        <v>RT1</v>
      </c>
    </row>
    <row r="1992" spans="48:53" hidden="1" x14ac:dyDescent="0.3">
      <c r="AV1992" s="115" t="str">
        <f t="shared" si="462"/>
        <v>RT1HUNTINGDON OPMH</v>
      </c>
      <c r="AW1992" s="116" t="s">
        <v>1727</v>
      </c>
      <c r="AX1992" s="116" t="s">
        <v>1728</v>
      </c>
      <c r="AY1992" s="116" t="s">
        <v>1727</v>
      </c>
      <c r="AZ1992" s="116" t="s">
        <v>1728</v>
      </c>
      <c r="BA1992" s="116" t="str">
        <f t="shared" si="463"/>
        <v>RT1</v>
      </c>
    </row>
    <row r="1993" spans="48:53" hidden="1" x14ac:dyDescent="0.3">
      <c r="AV1993" s="115" t="str">
        <f t="shared" si="462"/>
        <v>RT1IDA DARWIN HOSPITAL</v>
      </c>
      <c r="AW1993" s="116" t="s">
        <v>1679</v>
      </c>
      <c r="AX1993" s="116" t="s">
        <v>1680</v>
      </c>
      <c r="AY1993" s="116" t="s">
        <v>1679</v>
      </c>
      <c r="AZ1993" s="116" t="s">
        <v>1680</v>
      </c>
      <c r="BA1993" s="116" t="str">
        <f t="shared" si="463"/>
        <v>RT1</v>
      </c>
    </row>
    <row r="1994" spans="48:53" ht="14.4" hidden="1" x14ac:dyDescent="0.3">
      <c r="AV1994" s="115" t="str">
        <f t="shared" si="462"/>
        <v>RT1INTERMEDIATE CARE UNIT</v>
      </c>
      <c r="AW1994" s="117" t="s">
        <v>9981</v>
      </c>
      <c r="AX1994" s="117" t="s">
        <v>7147</v>
      </c>
      <c r="AY1994" s="117" t="s">
        <v>9981</v>
      </c>
      <c r="AZ1994" s="117" t="s">
        <v>7147</v>
      </c>
      <c r="BA1994" s="116" t="str">
        <f t="shared" si="463"/>
        <v>RT1</v>
      </c>
    </row>
    <row r="1995" spans="48:53" hidden="1" x14ac:dyDescent="0.3">
      <c r="AV1995" s="115" t="str">
        <f t="shared" si="462"/>
        <v>RT1LITTLE GABLES</v>
      </c>
      <c r="AW1995" s="116" t="s">
        <v>1689</v>
      </c>
      <c r="AX1995" s="116" t="s">
        <v>1690</v>
      </c>
      <c r="AY1995" s="116" t="s">
        <v>1689</v>
      </c>
      <c r="AZ1995" s="116" t="s">
        <v>1690</v>
      </c>
      <c r="BA1995" s="116" t="str">
        <f t="shared" si="463"/>
        <v>RT1</v>
      </c>
    </row>
    <row r="1996" spans="48:53" ht="14.4" hidden="1" x14ac:dyDescent="0.3">
      <c r="AV1996" s="115" t="str">
        <f t="shared" si="462"/>
        <v>RT1LORD BYRON WARD</v>
      </c>
      <c r="AW1996" s="117" t="s">
        <v>9982</v>
      </c>
      <c r="AX1996" s="117" t="s">
        <v>9983</v>
      </c>
      <c r="AY1996" s="117" t="s">
        <v>9982</v>
      </c>
      <c r="AZ1996" s="117" t="s">
        <v>9983</v>
      </c>
      <c r="BA1996" s="116" t="str">
        <f t="shared" si="463"/>
        <v>RT1</v>
      </c>
    </row>
    <row r="1997" spans="48:53" hidden="1" x14ac:dyDescent="0.3">
      <c r="AV1997" s="115" t="str">
        <f t="shared" si="462"/>
        <v>RT1MARU</v>
      </c>
      <c r="AW1997" s="116" t="s">
        <v>1741</v>
      </c>
      <c r="AX1997" s="116" t="s">
        <v>1742</v>
      </c>
      <c r="AY1997" s="116" t="s">
        <v>1741</v>
      </c>
      <c r="AZ1997" s="116" t="s">
        <v>1742</v>
      </c>
      <c r="BA1997" s="116" t="str">
        <f t="shared" si="463"/>
        <v>RT1</v>
      </c>
    </row>
    <row r="1998" spans="48:53" hidden="1" x14ac:dyDescent="0.3">
      <c r="AV1998" s="115" t="str">
        <f t="shared" si="462"/>
        <v>RT1MENTAL HEALTH UNIT</v>
      </c>
      <c r="AW1998" s="116" t="s">
        <v>1771</v>
      </c>
      <c r="AX1998" s="116" t="s">
        <v>1458</v>
      </c>
      <c r="AY1998" s="116" t="s">
        <v>1771</v>
      </c>
      <c r="AZ1998" s="116" t="s">
        <v>1458</v>
      </c>
      <c r="BA1998" s="116" t="str">
        <f t="shared" si="463"/>
        <v>RT1</v>
      </c>
    </row>
    <row r="1999" spans="48:53" hidden="1" x14ac:dyDescent="0.3">
      <c r="AV1999" s="115" t="str">
        <f t="shared" si="462"/>
        <v>RT1MOORLANDS RESIDENTIAL HOME</v>
      </c>
      <c r="AW1999" s="116" t="s">
        <v>1765</v>
      </c>
      <c r="AX1999" s="116" t="s">
        <v>1766</v>
      </c>
      <c r="AY1999" s="116" t="s">
        <v>1765</v>
      </c>
      <c r="AZ1999" s="116" t="s">
        <v>1766</v>
      </c>
      <c r="BA1999" s="116" t="str">
        <f t="shared" si="463"/>
        <v>RT1</v>
      </c>
    </row>
    <row r="2000" spans="48:53" hidden="1" x14ac:dyDescent="0.3">
      <c r="AV2000" s="115" t="str">
        <f t="shared" si="462"/>
        <v>RT1NEW COTTAGES DAY HOSPITAL</v>
      </c>
      <c r="AW2000" s="116" t="s">
        <v>1751</v>
      </c>
      <c r="AX2000" s="116" t="s">
        <v>1752</v>
      </c>
      <c r="AY2000" s="116" t="s">
        <v>1751</v>
      </c>
      <c r="AZ2000" s="116" t="s">
        <v>1752</v>
      </c>
      <c r="BA2000" s="116" t="str">
        <f t="shared" si="463"/>
        <v>RT1</v>
      </c>
    </row>
    <row r="2001" spans="48:53" hidden="1" x14ac:dyDescent="0.3">
      <c r="AV2001" s="115" t="str">
        <f t="shared" si="462"/>
        <v>RT1NORTH CAMBRIDGESHIRE HOSPITAL</v>
      </c>
      <c r="AW2001" s="116" t="s">
        <v>1709</v>
      </c>
      <c r="AX2001" s="116" t="s">
        <v>1710</v>
      </c>
      <c r="AY2001" s="116" t="s">
        <v>1709</v>
      </c>
      <c r="AZ2001" s="116" t="s">
        <v>1710</v>
      </c>
      <c r="BA2001" s="116" t="str">
        <f t="shared" si="463"/>
        <v>RT1</v>
      </c>
    </row>
    <row r="2002" spans="48:53" hidden="1" x14ac:dyDescent="0.3">
      <c r="AV2002" s="115" t="str">
        <f t="shared" si="462"/>
        <v>RT1PETERBOROUGH CDS</v>
      </c>
      <c r="AW2002" s="116" t="s">
        <v>1667</v>
      </c>
      <c r="AX2002" s="116" t="s">
        <v>1668</v>
      </c>
      <c r="AY2002" s="116" t="s">
        <v>1667</v>
      </c>
      <c r="AZ2002" s="116" t="s">
        <v>1668</v>
      </c>
      <c r="BA2002" s="116" t="str">
        <f t="shared" si="463"/>
        <v>RT1</v>
      </c>
    </row>
    <row r="2003" spans="48:53" hidden="1" x14ac:dyDescent="0.3">
      <c r="AV2003" s="115" t="str">
        <f t="shared" si="462"/>
        <v>RT1PETERBOROUGH CDT</v>
      </c>
      <c r="AW2003" s="116" t="s">
        <v>1737</v>
      </c>
      <c r="AX2003" s="116" t="s">
        <v>1738</v>
      </c>
      <c r="AY2003" s="116" t="s">
        <v>1737</v>
      </c>
      <c r="AZ2003" s="116" t="s">
        <v>1738</v>
      </c>
      <c r="BA2003" s="116" t="str">
        <f t="shared" si="463"/>
        <v>RT1</v>
      </c>
    </row>
    <row r="2004" spans="48:53" hidden="1" x14ac:dyDescent="0.3">
      <c r="AV2004" s="115" t="str">
        <f t="shared" si="462"/>
        <v>RT1PETERBOROUGH DISTRICT HOSPITAL</v>
      </c>
      <c r="AW2004" s="116" t="s">
        <v>1761</v>
      </c>
      <c r="AX2004" s="116" t="s">
        <v>1762</v>
      </c>
      <c r="AY2004" s="116" t="s">
        <v>1761</v>
      </c>
      <c r="AZ2004" s="116" t="s">
        <v>1762</v>
      </c>
      <c r="BA2004" s="116" t="str">
        <f t="shared" si="463"/>
        <v>RT1</v>
      </c>
    </row>
    <row r="2005" spans="48:53" hidden="1" x14ac:dyDescent="0.3">
      <c r="AV2005" s="115" t="str">
        <f t="shared" si="462"/>
        <v>RT1PETERBOROUGH LD</v>
      </c>
      <c r="AW2005" s="116" t="s">
        <v>1739</v>
      </c>
      <c r="AX2005" s="116" t="s">
        <v>1740</v>
      </c>
      <c r="AY2005" s="116" t="s">
        <v>1739</v>
      </c>
      <c r="AZ2005" s="116" t="s">
        <v>1740</v>
      </c>
      <c r="BA2005" s="116" t="str">
        <f t="shared" si="463"/>
        <v>RT1</v>
      </c>
    </row>
    <row r="2006" spans="48:53" hidden="1" x14ac:dyDescent="0.3">
      <c r="AV2006" s="115" t="str">
        <f t="shared" si="462"/>
        <v>RT1PETERBOROUGH OPMH</v>
      </c>
      <c r="AW2006" s="116" t="s">
        <v>1735</v>
      </c>
      <c r="AX2006" s="116" t="s">
        <v>1736</v>
      </c>
      <c r="AY2006" s="116" t="s">
        <v>1735</v>
      </c>
      <c r="AZ2006" s="116" t="s">
        <v>1736</v>
      </c>
      <c r="BA2006" s="116" t="str">
        <f t="shared" si="463"/>
        <v>RT1</v>
      </c>
    </row>
    <row r="2007" spans="48:53" hidden="1" x14ac:dyDescent="0.3">
      <c r="AV2007" s="115" t="str">
        <f t="shared" si="462"/>
        <v>RT1PRINCESS OF WALES HOSPITAL</v>
      </c>
      <c r="AW2007" s="116" t="s">
        <v>1753</v>
      </c>
      <c r="AX2007" s="116" t="s">
        <v>1754</v>
      </c>
      <c r="AY2007" s="116" t="s">
        <v>1753</v>
      </c>
      <c r="AZ2007" s="116" t="s">
        <v>1754</v>
      </c>
      <c r="BA2007" s="116" t="str">
        <f t="shared" si="463"/>
        <v>RT1</v>
      </c>
    </row>
    <row r="2008" spans="48:53" hidden="1" x14ac:dyDescent="0.3">
      <c r="AV2008" s="115" t="str">
        <f t="shared" si="462"/>
        <v>RT1QUY WATER FARM</v>
      </c>
      <c r="AW2008" s="116" t="s">
        <v>1763</v>
      </c>
      <c r="AX2008" s="116" t="s">
        <v>1764</v>
      </c>
      <c r="AY2008" s="116" t="s">
        <v>1763</v>
      </c>
      <c r="AZ2008" s="116" t="s">
        <v>1764</v>
      </c>
      <c r="BA2008" s="116" t="str">
        <f t="shared" si="463"/>
        <v>RT1</v>
      </c>
    </row>
    <row r="2009" spans="48:53" hidden="1" x14ac:dyDescent="0.3">
      <c r="AV2009" s="115" t="str">
        <f t="shared" si="462"/>
        <v>RT1REEPHAM COMMUNITY HOME</v>
      </c>
      <c r="AW2009" s="116" t="s">
        <v>1675</v>
      </c>
      <c r="AX2009" s="116" t="s">
        <v>1676</v>
      </c>
      <c r="AY2009" s="116" t="s">
        <v>1675</v>
      </c>
      <c r="AZ2009" s="116" t="s">
        <v>1676</v>
      </c>
      <c r="BA2009" s="116" t="str">
        <f t="shared" si="463"/>
        <v>RT1</v>
      </c>
    </row>
    <row r="2010" spans="48:53" hidden="1" x14ac:dyDescent="0.3">
      <c r="AV2010" s="115" t="str">
        <f t="shared" si="462"/>
        <v>RT1SAFFRON WALDON COMMUNITY HOSPITAL</v>
      </c>
      <c r="AW2010" s="116" t="s">
        <v>1769</v>
      </c>
      <c r="AX2010" s="116" t="s">
        <v>1770</v>
      </c>
      <c r="AY2010" s="116" t="s">
        <v>1769</v>
      </c>
      <c r="AZ2010" s="116" t="s">
        <v>1770</v>
      </c>
      <c r="BA2010" s="116" t="str">
        <f t="shared" si="463"/>
        <v>RT1</v>
      </c>
    </row>
    <row r="2011" spans="48:53" hidden="1" x14ac:dyDescent="0.3">
      <c r="AV2011" s="115" t="str">
        <f t="shared" si="462"/>
        <v>RT1ST JOHNS</v>
      </c>
      <c r="AW2011" s="116" t="s">
        <v>1755</v>
      </c>
      <c r="AX2011" s="116" t="s">
        <v>1756</v>
      </c>
      <c r="AY2011" s="116" t="s">
        <v>1755</v>
      </c>
      <c r="AZ2011" s="116" t="s">
        <v>1756</v>
      </c>
      <c r="BA2011" s="116" t="str">
        <f t="shared" si="463"/>
        <v>RT1</v>
      </c>
    </row>
    <row r="2012" spans="48:53" hidden="1" x14ac:dyDescent="0.3">
      <c r="AV2012" s="115" t="str">
        <f t="shared" si="462"/>
        <v>RT1THE CEDARS</v>
      </c>
      <c r="AW2012" s="116" t="s">
        <v>1691</v>
      </c>
      <c r="AX2012" s="116" t="s">
        <v>1692</v>
      </c>
      <c r="AY2012" s="116" t="s">
        <v>1691</v>
      </c>
      <c r="AZ2012" s="116" t="s">
        <v>1692</v>
      </c>
      <c r="BA2012" s="116" t="str">
        <f t="shared" si="463"/>
        <v>RT1</v>
      </c>
    </row>
    <row r="2013" spans="48:53" hidden="1" x14ac:dyDescent="0.3">
      <c r="AV2013" s="115" t="str">
        <f t="shared" si="462"/>
        <v>RT1THE CROFT CHILDRENS UNIT</v>
      </c>
      <c r="AW2013" s="116" t="s">
        <v>1721</v>
      </c>
      <c r="AX2013" s="116" t="s">
        <v>1722</v>
      </c>
      <c r="AY2013" s="116" t="s">
        <v>1721</v>
      </c>
      <c r="AZ2013" s="116" t="s">
        <v>1722</v>
      </c>
      <c r="BA2013" s="116" t="str">
        <f t="shared" si="463"/>
        <v>RT1</v>
      </c>
    </row>
    <row r="2014" spans="48:53" hidden="1" x14ac:dyDescent="0.3">
      <c r="AV2014" s="115" t="str">
        <f t="shared" si="462"/>
        <v>RT1THE GABLES</v>
      </c>
      <c r="AW2014" s="116" t="s">
        <v>1693</v>
      </c>
      <c r="AX2014" s="116" t="s">
        <v>1694</v>
      </c>
      <c r="AY2014" s="116" t="s">
        <v>1693</v>
      </c>
      <c r="AZ2014" s="116" t="s">
        <v>1694</v>
      </c>
      <c r="BA2014" s="116" t="str">
        <f t="shared" si="463"/>
        <v>RT1</v>
      </c>
    </row>
    <row r="2015" spans="48:53" hidden="1" x14ac:dyDescent="0.3">
      <c r="AV2015" s="115" t="str">
        <f t="shared" si="462"/>
        <v>RT1THE LAURELS</v>
      </c>
      <c r="AW2015" s="116" t="s">
        <v>1757</v>
      </c>
      <c r="AX2015" s="116" t="s">
        <v>1758</v>
      </c>
      <c r="AY2015" s="116" t="s">
        <v>1757</v>
      </c>
      <c r="AZ2015" s="116" t="s">
        <v>1758</v>
      </c>
      <c r="BA2015" s="116" t="str">
        <f t="shared" si="463"/>
        <v>RT1</v>
      </c>
    </row>
    <row r="2016" spans="48:53" hidden="1" x14ac:dyDescent="0.3">
      <c r="AV2016" s="115" t="str">
        <f t="shared" si="462"/>
        <v>RT1THE PINES</v>
      </c>
      <c r="AW2016" s="116" t="s">
        <v>1695</v>
      </c>
      <c r="AX2016" s="116" t="s">
        <v>1696</v>
      </c>
      <c r="AY2016" s="116" t="s">
        <v>1695</v>
      </c>
      <c r="AZ2016" s="116" t="s">
        <v>1696</v>
      </c>
      <c r="BA2016" s="116" t="str">
        <f t="shared" si="463"/>
        <v>RT1</v>
      </c>
    </row>
    <row r="2017" spans="48:53" hidden="1" x14ac:dyDescent="0.3">
      <c r="AV2017" s="115" t="str">
        <f t="shared" si="462"/>
        <v>RT1THE WETHERALLS</v>
      </c>
      <c r="AW2017" s="116" t="s">
        <v>1705</v>
      </c>
      <c r="AX2017" s="116" t="s">
        <v>1706</v>
      </c>
      <c r="AY2017" s="116" t="s">
        <v>1705</v>
      </c>
      <c r="AZ2017" s="116" t="s">
        <v>1706</v>
      </c>
      <c r="BA2017" s="116" t="str">
        <f t="shared" si="463"/>
        <v>RT1</v>
      </c>
    </row>
    <row r="2018" spans="48:53" hidden="1" x14ac:dyDescent="0.3">
      <c r="AV2018" s="115" t="str">
        <f t="shared" si="462"/>
        <v>RT1WARDS 1, 4 &amp; 5</v>
      </c>
      <c r="AW2018" s="116" t="s">
        <v>1685</v>
      </c>
      <c r="AX2018" s="116" t="s">
        <v>1686</v>
      </c>
      <c r="AY2018" s="116" t="s">
        <v>1685</v>
      </c>
      <c r="AZ2018" s="116" t="s">
        <v>1686</v>
      </c>
      <c r="BA2018" s="116" t="str">
        <f t="shared" si="463"/>
        <v>RT1</v>
      </c>
    </row>
    <row r="2019" spans="48:53" hidden="1" x14ac:dyDescent="0.3">
      <c r="AV2019" s="115" t="str">
        <f t="shared" si="462"/>
        <v>RT1WHITTLESEY COMMUNITY HOME</v>
      </c>
      <c r="AW2019" s="116" t="s">
        <v>1681</v>
      </c>
      <c r="AX2019" s="116" t="s">
        <v>1682</v>
      </c>
      <c r="AY2019" s="116" t="s">
        <v>1681</v>
      </c>
      <c r="AZ2019" s="116" t="s">
        <v>1682</v>
      </c>
      <c r="BA2019" s="116" t="str">
        <f t="shared" si="463"/>
        <v>RT1</v>
      </c>
    </row>
    <row r="2020" spans="48:53" hidden="1" x14ac:dyDescent="0.3">
      <c r="AV2020" s="115" t="str">
        <f t="shared" si="462"/>
        <v>RT2ALKRINGTON LIFT</v>
      </c>
      <c r="AW2020" s="116" t="s">
        <v>4112</v>
      </c>
      <c r="AX2020" s="116" t="s">
        <v>4113</v>
      </c>
      <c r="AY2020" s="116" t="s">
        <v>4112</v>
      </c>
      <c r="AZ2020" s="116" t="s">
        <v>4113</v>
      </c>
      <c r="BA2020" s="116" t="str">
        <f t="shared" si="463"/>
        <v>RT2</v>
      </c>
    </row>
    <row r="2021" spans="48:53" hidden="1" x14ac:dyDescent="0.3">
      <c r="AV2021" s="115" t="str">
        <f t="shared" si="462"/>
        <v>RT2ASTLEY ST VILLA</v>
      </c>
      <c r="AW2021" s="116" t="s">
        <v>4065</v>
      </c>
      <c r="AX2021" s="116" t="s">
        <v>4066</v>
      </c>
      <c r="AY2021" s="116" t="s">
        <v>4065</v>
      </c>
      <c r="AZ2021" s="116" t="s">
        <v>4066</v>
      </c>
      <c r="BA2021" s="116" t="str">
        <f t="shared" si="463"/>
        <v>RT2</v>
      </c>
    </row>
    <row r="2022" spans="48:53" hidden="1" x14ac:dyDescent="0.3">
      <c r="AV2022" s="115" t="str">
        <f t="shared" si="462"/>
        <v>RT2BEALY COMMUNITY HOSPITAL</v>
      </c>
      <c r="AW2022" s="116" t="s">
        <v>4100</v>
      </c>
      <c r="AX2022" s="116" t="s">
        <v>4101</v>
      </c>
      <c r="AY2022" s="116" t="s">
        <v>4100</v>
      </c>
      <c r="AZ2022" s="116" t="s">
        <v>4101</v>
      </c>
      <c r="BA2022" s="116" t="str">
        <f t="shared" si="463"/>
        <v>RT2</v>
      </c>
    </row>
    <row r="2023" spans="48:53" hidden="1" x14ac:dyDescent="0.3">
      <c r="AV2023" s="115" t="str">
        <f t="shared" si="462"/>
        <v>RT2BUTLER GREEN</v>
      </c>
      <c r="AW2023" s="116" t="s">
        <v>4098</v>
      </c>
      <c r="AX2023" s="116" t="s">
        <v>4099</v>
      </c>
      <c r="AY2023" s="116" t="s">
        <v>4098</v>
      </c>
      <c r="AZ2023" s="116" t="s">
        <v>4099</v>
      </c>
      <c r="BA2023" s="116" t="str">
        <f t="shared" si="463"/>
        <v>RT2</v>
      </c>
    </row>
    <row r="2024" spans="48:53" hidden="1" x14ac:dyDescent="0.3">
      <c r="AV2024" s="115" t="str">
        <f t="shared" si="462"/>
        <v>RT2CHEW VALE</v>
      </c>
      <c r="AW2024" s="116" t="s">
        <v>4108</v>
      </c>
      <c r="AX2024" s="116" t="s">
        <v>4109</v>
      </c>
      <c r="AY2024" s="116" t="s">
        <v>4108</v>
      </c>
      <c r="AZ2024" s="116" t="s">
        <v>4109</v>
      </c>
      <c r="BA2024" s="116" t="str">
        <f t="shared" si="463"/>
        <v>RT2</v>
      </c>
    </row>
    <row r="2025" spans="48:53" hidden="1" x14ac:dyDescent="0.3">
      <c r="AV2025" s="115" t="str">
        <f t="shared" si="462"/>
        <v>RT2CHILD &amp; ADOLESCENT UNIT - BIRCHILL HOSPITAL</v>
      </c>
      <c r="AW2025" s="116" t="s">
        <v>4079</v>
      </c>
      <c r="AX2025" s="116" t="s">
        <v>4080</v>
      </c>
      <c r="AY2025" s="116" t="s">
        <v>4079</v>
      </c>
      <c r="AZ2025" s="116" t="s">
        <v>4080</v>
      </c>
      <c r="BA2025" s="116" t="str">
        <f t="shared" si="463"/>
        <v>RT2</v>
      </c>
    </row>
    <row r="2026" spans="48:53" hidden="1" x14ac:dyDescent="0.3">
      <c r="AV2026" s="115" t="str">
        <f t="shared" si="462"/>
        <v>RT2CHILD &amp; ADOLESCENT UNIT - FAIRFIELD GENERAL HOSPITAL</v>
      </c>
      <c r="AW2026" s="116" t="s">
        <v>4081</v>
      </c>
      <c r="AX2026" s="116" t="s">
        <v>4082</v>
      </c>
      <c r="AY2026" s="116" t="s">
        <v>4081</v>
      </c>
      <c r="AZ2026" s="116" t="s">
        <v>4082</v>
      </c>
      <c r="BA2026" s="116" t="str">
        <f t="shared" si="463"/>
        <v>RT2</v>
      </c>
    </row>
    <row r="2027" spans="48:53" hidden="1" x14ac:dyDescent="0.3">
      <c r="AV2027" s="115" t="str">
        <f t="shared" si="462"/>
        <v>RT2CHILD PSYCHOLOGY, REFLECTIONS</v>
      </c>
      <c r="AW2027" s="116" t="s">
        <v>4085</v>
      </c>
      <c r="AX2027" s="116" t="s">
        <v>4086</v>
      </c>
      <c r="AY2027" s="116" t="s">
        <v>4085</v>
      </c>
      <c r="AZ2027" s="116" t="s">
        <v>4086</v>
      </c>
      <c r="BA2027" s="116" t="str">
        <f t="shared" si="463"/>
        <v>RT2</v>
      </c>
    </row>
    <row r="2028" spans="48:53" hidden="1" x14ac:dyDescent="0.3">
      <c r="AV2028" s="115" t="str">
        <f t="shared" si="462"/>
        <v>RT2CROFT SHIFA</v>
      </c>
      <c r="AW2028" s="116" t="s">
        <v>4114</v>
      </c>
      <c r="AX2028" s="116" t="s">
        <v>4115</v>
      </c>
      <c r="AY2028" s="116" t="s">
        <v>4114</v>
      </c>
      <c r="AZ2028" s="116" t="s">
        <v>4115</v>
      </c>
      <c r="BA2028" s="116" t="str">
        <f t="shared" si="463"/>
        <v>RT2</v>
      </c>
    </row>
    <row r="2029" spans="48:53" hidden="1" x14ac:dyDescent="0.3">
      <c r="AV2029" s="115" t="str">
        <f t="shared" si="462"/>
        <v>RT2DEPARTMENT OF PSYCHOLOGICAL MEDICINE</v>
      </c>
      <c r="AW2029" s="116" t="s">
        <v>4087</v>
      </c>
      <c r="AX2029" s="116" t="s">
        <v>4088</v>
      </c>
      <c r="AY2029" s="116" t="s">
        <v>4087</v>
      </c>
      <c r="AZ2029" s="116" t="s">
        <v>4088</v>
      </c>
      <c r="BA2029" s="116" t="str">
        <f t="shared" si="463"/>
        <v>RT2</v>
      </c>
    </row>
    <row r="2030" spans="48:53" hidden="1" x14ac:dyDescent="0.3">
      <c r="AV2030" s="115" t="str">
        <f t="shared" si="462"/>
        <v>RT2ELMS SQUARE</v>
      </c>
      <c r="AW2030" s="116" t="s">
        <v>4102</v>
      </c>
      <c r="AX2030" s="116" t="s">
        <v>4103</v>
      </c>
      <c r="AY2030" s="116" t="s">
        <v>4102</v>
      </c>
      <c r="AZ2030" s="116" t="s">
        <v>4103</v>
      </c>
      <c r="BA2030" s="116" t="str">
        <f t="shared" si="463"/>
        <v>RT2</v>
      </c>
    </row>
    <row r="2031" spans="48:53" hidden="1" x14ac:dyDescent="0.3">
      <c r="AV2031" s="115" t="str">
        <f t="shared" si="462"/>
        <v>RT2ETHEROW BUILDING</v>
      </c>
      <c r="AW2031" s="116" t="s">
        <v>4126</v>
      </c>
      <c r="AX2031" s="116" t="s">
        <v>4127</v>
      </c>
      <c r="AY2031" s="116" t="s">
        <v>4126</v>
      </c>
      <c r="AZ2031" s="116" t="s">
        <v>4127</v>
      </c>
      <c r="BA2031" s="116" t="str">
        <f t="shared" si="463"/>
        <v>RT2</v>
      </c>
    </row>
    <row r="2032" spans="48:53" hidden="1" x14ac:dyDescent="0.3">
      <c r="AV2032" s="115" t="str">
        <f t="shared" si="462"/>
        <v>RT2FAILSWORTH PCRC</v>
      </c>
      <c r="AW2032" s="116" t="s">
        <v>4110</v>
      </c>
      <c r="AX2032" s="116" t="s">
        <v>4111</v>
      </c>
      <c r="AY2032" s="116" t="s">
        <v>4110</v>
      </c>
      <c r="AZ2032" s="116" t="s">
        <v>4111</v>
      </c>
      <c r="BA2032" s="116" t="str">
        <f t="shared" si="463"/>
        <v>RT2</v>
      </c>
    </row>
    <row r="2033" spans="48:53" hidden="1" x14ac:dyDescent="0.3">
      <c r="AV2033" s="115" t="str">
        <f t="shared" si="462"/>
        <v>RT2GRANGE VIEW</v>
      </c>
      <c r="AW2033" s="116" t="s">
        <v>4124</v>
      </c>
      <c r="AX2033" s="116" t="s">
        <v>4125</v>
      </c>
      <c r="AY2033" s="116" t="s">
        <v>4124</v>
      </c>
      <c r="AZ2033" s="116" t="s">
        <v>4125</v>
      </c>
      <c r="BA2033" s="116" t="str">
        <f t="shared" si="463"/>
        <v>RT2</v>
      </c>
    </row>
    <row r="2034" spans="48:53" hidden="1" x14ac:dyDescent="0.3">
      <c r="AV2034" s="115" t="str">
        <f t="shared" si="462"/>
        <v>RT2HANSON CORNER</v>
      </c>
      <c r="AW2034" s="116" t="s">
        <v>4067</v>
      </c>
      <c r="AX2034" s="116" t="s">
        <v>4068</v>
      </c>
      <c r="AY2034" s="116" t="s">
        <v>4067</v>
      </c>
      <c r="AZ2034" s="116" t="s">
        <v>4068</v>
      </c>
      <c r="BA2034" s="116" t="str">
        <f t="shared" si="463"/>
        <v>RT2</v>
      </c>
    </row>
    <row r="2035" spans="48:53" hidden="1" x14ac:dyDescent="0.3">
      <c r="AV2035" s="115" t="str">
        <f t="shared" si="462"/>
        <v>RT2INPATIENT UNIT (ADULT) - STANSFIELD PLACE</v>
      </c>
      <c r="AW2035" s="116" t="s">
        <v>4071</v>
      </c>
      <c r="AX2035" s="116" t="s">
        <v>4072</v>
      </c>
      <c r="AY2035" s="116" t="s">
        <v>4071</v>
      </c>
      <c r="AZ2035" s="116" t="s">
        <v>4072</v>
      </c>
      <c r="BA2035" s="116" t="str">
        <f t="shared" si="463"/>
        <v>RT2</v>
      </c>
    </row>
    <row r="2036" spans="48:53" hidden="1" x14ac:dyDescent="0.3">
      <c r="AV2036" s="115" t="str">
        <f t="shared" si="462"/>
        <v>RT2IRWELL UNIT - FAIRFIELD GENERAL HOSPITAL</v>
      </c>
      <c r="AW2036" s="116" t="s">
        <v>4073</v>
      </c>
      <c r="AX2036" s="116" t="s">
        <v>4074</v>
      </c>
      <c r="AY2036" s="116" t="s">
        <v>4073</v>
      </c>
      <c r="AZ2036" s="116" t="s">
        <v>4074</v>
      </c>
      <c r="BA2036" s="116" t="str">
        <f t="shared" si="463"/>
        <v>RT2</v>
      </c>
    </row>
    <row r="2037" spans="48:53" hidden="1" x14ac:dyDescent="0.3">
      <c r="AV2037" s="115" t="str">
        <f t="shared" si="462"/>
        <v>RT2LE BURNS UNIT</v>
      </c>
      <c r="AW2037" s="116" t="s">
        <v>4120</v>
      </c>
      <c r="AX2037" s="116" t="s">
        <v>4121</v>
      </c>
      <c r="AY2037" s="116" t="s">
        <v>4120</v>
      </c>
      <c r="AZ2037" s="116" t="s">
        <v>4121</v>
      </c>
      <c r="BA2037" s="116" t="str">
        <f t="shared" si="463"/>
        <v>RT2</v>
      </c>
    </row>
    <row r="2038" spans="48:53" hidden="1" x14ac:dyDescent="0.3">
      <c r="AV2038" s="115" t="str">
        <f t="shared" si="462"/>
        <v>RT2MENTAL HEALTH UNIT</v>
      </c>
      <c r="AW2038" s="116" t="s">
        <v>4089</v>
      </c>
      <c r="AX2038" s="116" t="s">
        <v>1458</v>
      </c>
      <c r="AY2038" s="116" t="s">
        <v>4089</v>
      </c>
      <c r="AZ2038" s="116" t="s">
        <v>1458</v>
      </c>
      <c r="BA2038" s="116" t="str">
        <f t="shared" si="463"/>
        <v>RT2</v>
      </c>
    </row>
    <row r="2039" spans="48:53" hidden="1" x14ac:dyDescent="0.3">
      <c r="AV2039" s="115" t="str">
        <f t="shared" si="462"/>
        <v>RT2MENTAL HEALTH UNIT - STEPPING HILL HOSPITAL</v>
      </c>
      <c r="AW2039" s="116" t="s">
        <v>4083</v>
      </c>
      <c r="AX2039" s="116" t="s">
        <v>4084</v>
      </c>
      <c r="AY2039" s="116" t="s">
        <v>4083</v>
      </c>
      <c r="AZ2039" s="116" t="s">
        <v>4084</v>
      </c>
      <c r="BA2039" s="116" t="str">
        <f t="shared" si="463"/>
        <v>RT2</v>
      </c>
    </row>
    <row r="2040" spans="48:53" hidden="1" x14ac:dyDescent="0.3">
      <c r="AV2040" s="115" t="str">
        <f t="shared" ref="AV2040:AV2103" si="464">CONCATENATE(LEFT(AW2040, 3),AX2040)</f>
        <v>RT2OLDER PEOPLE'S DAY HOSPITAL</v>
      </c>
      <c r="AW2040" s="116" t="s">
        <v>4090</v>
      </c>
      <c r="AX2040" s="116" t="s">
        <v>4091</v>
      </c>
      <c r="AY2040" s="116" t="s">
        <v>4090</v>
      </c>
      <c r="AZ2040" s="116" t="s">
        <v>4091</v>
      </c>
      <c r="BA2040" s="116" t="str">
        <f t="shared" ref="BA2040:BA2103" si="465">LEFT(AY2040,3)</f>
        <v>RT2</v>
      </c>
    </row>
    <row r="2041" spans="48:53" hidden="1" x14ac:dyDescent="0.3">
      <c r="AV2041" s="115" t="str">
        <f t="shared" si="464"/>
        <v>RT2PENNINE 3 - BIRCH HILL HOSPITAL</v>
      </c>
      <c r="AW2041" s="116" t="s">
        <v>4075</v>
      </c>
      <c r="AX2041" s="116" t="s">
        <v>4076</v>
      </c>
      <c r="AY2041" s="116" t="s">
        <v>4075</v>
      </c>
      <c r="AZ2041" s="116" t="s">
        <v>4076</v>
      </c>
      <c r="BA2041" s="116" t="str">
        <f t="shared" si="465"/>
        <v>RT2</v>
      </c>
    </row>
    <row r="2042" spans="48:53" hidden="1" x14ac:dyDescent="0.3">
      <c r="AV2042" s="115" t="str">
        <f t="shared" si="464"/>
        <v>RT2PENNINE CARE NHS TRUST</v>
      </c>
      <c r="AW2042" s="116" t="s">
        <v>4116</v>
      </c>
      <c r="AX2042" s="116" t="s">
        <v>4117</v>
      </c>
      <c r="AY2042" s="116" t="s">
        <v>4116</v>
      </c>
      <c r="AZ2042" s="116" t="s">
        <v>4117</v>
      </c>
      <c r="BA2042" s="116" t="str">
        <f t="shared" si="465"/>
        <v>RT2</v>
      </c>
    </row>
    <row r="2043" spans="48:53" hidden="1" x14ac:dyDescent="0.3">
      <c r="AV2043" s="115" t="str">
        <f t="shared" si="464"/>
        <v>RT2PROSPECT PLACE</v>
      </c>
      <c r="AW2043" s="116" t="s">
        <v>4122</v>
      </c>
      <c r="AX2043" s="116" t="s">
        <v>4123</v>
      </c>
      <c r="AY2043" s="116" t="s">
        <v>4122</v>
      </c>
      <c r="AZ2043" s="116" t="s">
        <v>4123</v>
      </c>
      <c r="BA2043" s="116" t="str">
        <f t="shared" si="465"/>
        <v>RT2</v>
      </c>
    </row>
    <row r="2044" spans="48:53" hidden="1" x14ac:dyDescent="0.3">
      <c r="AV2044" s="115" t="str">
        <f t="shared" si="464"/>
        <v>RT2PSYCHOLOGICAL THERAPY - STOCKPORT</v>
      </c>
      <c r="AW2044" s="116" t="s">
        <v>4077</v>
      </c>
      <c r="AX2044" s="116" t="s">
        <v>4078</v>
      </c>
      <c r="AY2044" s="116" t="s">
        <v>4077</v>
      </c>
      <c r="AZ2044" s="116" t="s">
        <v>4078</v>
      </c>
      <c r="BA2044" s="116" t="str">
        <f t="shared" si="465"/>
        <v>RT2</v>
      </c>
    </row>
    <row r="2045" spans="48:53" hidden="1" x14ac:dyDescent="0.3">
      <c r="AV2045" s="115" t="str">
        <f t="shared" si="464"/>
        <v>RT2PSYCHOLOGY</v>
      </c>
      <c r="AW2045" s="116" t="s">
        <v>4096</v>
      </c>
      <c r="AX2045" s="116" t="s">
        <v>4097</v>
      </c>
      <c r="AY2045" s="116" t="s">
        <v>4096</v>
      </c>
      <c r="AZ2045" s="116" t="s">
        <v>4097</v>
      </c>
      <c r="BA2045" s="116" t="str">
        <f t="shared" si="465"/>
        <v>RT2</v>
      </c>
    </row>
    <row r="2046" spans="48:53" hidden="1" x14ac:dyDescent="0.3">
      <c r="AV2046" s="115" t="str">
        <f t="shared" si="464"/>
        <v>RT2SECURE RESIDENTIAL - RHODES PLACE</v>
      </c>
      <c r="AW2046" s="116" t="s">
        <v>4069</v>
      </c>
      <c r="AX2046" s="116" t="s">
        <v>4070</v>
      </c>
      <c r="AY2046" s="116" t="s">
        <v>4069</v>
      </c>
      <c r="AZ2046" s="116" t="s">
        <v>4070</v>
      </c>
      <c r="BA2046" s="116" t="str">
        <f t="shared" si="465"/>
        <v>RT2</v>
      </c>
    </row>
    <row r="2047" spans="48:53" hidden="1" x14ac:dyDescent="0.3">
      <c r="AV2047" s="115" t="str">
        <f t="shared" si="464"/>
        <v>RT2SOUTHLINK</v>
      </c>
      <c r="AW2047" s="116" t="s">
        <v>4106</v>
      </c>
      <c r="AX2047" s="116" t="s">
        <v>4107</v>
      </c>
      <c r="AY2047" s="116" t="s">
        <v>4106</v>
      </c>
      <c r="AZ2047" s="116" t="s">
        <v>4107</v>
      </c>
      <c r="BA2047" s="116" t="str">
        <f t="shared" si="465"/>
        <v>RT2</v>
      </c>
    </row>
    <row r="2048" spans="48:53" hidden="1" x14ac:dyDescent="0.3">
      <c r="AV2048" s="115" t="str">
        <f t="shared" si="464"/>
        <v>RT2TEENAGE PSYCHOLOGY</v>
      </c>
      <c r="AW2048" s="116" t="s">
        <v>4094</v>
      </c>
      <c r="AX2048" s="116" t="s">
        <v>4095</v>
      </c>
      <c r="AY2048" s="116" t="s">
        <v>4094</v>
      </c>
      <c r="AZ2048" s="116" t="s">
        <v>4095</v>
      </c>
      <c r="BA2048" s="116" t="str">
        <f t="shared" si="465"/>
        <v>RT2</v>
      </c>
    </row>
    <row r="2049" spans="48:53" hidden="1" x14ac:dyDescent="0.3">
      <c r="AV2049" s="115" t="str">
        <f t="shared" si="464"/>
        <v>RT2THE MEADOWS (OLD AGE PSYCHIATRY UNIT)</v>
      </c>
      <c r="AW2049" s="116" t="s">
        <v>4063</v>
      </c>
      <c r="AX2049" s="116" t="s">
        <v>4064</v>
      </c>
      <c r="AY2049" s="116" t="s">
        <v>4063</v>
      </c>
      <c r="AZ2049" s="116" t="s">
        <v>4064</v>
      </c>
      <c r="BA2049" s="116" t="str">
        <f t="shared" si="465"/>
        <v>RT2</v>
      </c>
    </row>
    <row r="2050" spans="48:53" hidden="1" x14ac:dyDescent="0.3">
      <c r="AV2050" s="115" t="str">
        <f t="shared" si="464"/>
        <v>RT2TRIPLE H</v>
      </c>
      <c r="AW2050" s="116" t="s">
        <v>4118</v>
      </c>
      <c r="AX2050" s="116" t="s">
        <v>4119</v>
      </c>
      <c r="AY2050" s="116" t="s">
        <v>4118</v>
      </c>
      <c r="AZ2050" s="116" t="s">
        <v>4119</v>
      </c>
      <c r="BA2050" s="116" t="str">
        <f t="shared" si="465"/>
        <v>RT2</v>
      </c>
    </row>
    <row r="2051" spans="48:53" hidden="1" x14ac:dyDescent="0.3">
      <c r="AV2051" s="115" t="str">
        <f t="shared" si="464"/>
        <v>RT2UNIT 8, THE LANDINGS</v>
      </c>
      <c r="AW2051" s="116" t="s">
        <v>4092</v>
      </c>
      <c r="AX2051" s="116" t="s">
        <v>4093</v>
      </c>
      <c r="AY2051" s="116" t="s">
        <v>4092</v>
      </c>
      <c r="AZ2051" s="116" t="s">
        <v>4093</v>
      </c>
      <c r="BA2051" s="116" t="str">
        <f t="shared" si="465"/>
        <v>RT2</v>
      </c>
    </row>
    <row r="2052" spans="48:53" hidden="1" x14ac:dyDescent="0.3">
      <c r="AV2052" s="115" t="str">
        <f t="shared" si="464"/>
        <v>RT2WOODS HOSPITAL</v>
      </c>
      <c r="AW2052" s="116" t="s">
        <v>4061</v>
      </c>
      <c r="AX2052" s="116" t="s">
        <v>4062</v>
      </c>
      <c r="AY2052" s="116" t="s">
        <v>4061</v>
      </c>
      <c r="AZ2052" s="116" t="s">
        <v>4062</v>
      </c>
      <c r="BA2052" s="116" t="str">
        <f t="shared" si="465"/>
        <v>RT2</v>
      </c>
    </row>
    <row r="2053" spans="48:53" hidden="1" x14ac:dyDescent="0.3">
      <c r="AV2053" s="115" t="str">
        <f t="shared" si="464"/>
        <v>RT2YPAS</v>
      </c>
      <c r="AW2053" s="116" t="s">
        <v>4104</v>
      </c>
      <c r="AX2053" s="116" t="s">
        <v>4105</v>
      </c>
      <c r="AY2053" s="116" t="s">
        <v>4104</v>
      </c>
      <c r="AZ2053" s="116" t="s">
        <v>4105</v>
      </c>
      <c r="BA2053" s="116" t="str">
        <f t="shared" si="465"/>
        <v>RT2</v>
      </c>
    </row>
    <row r="2054" spans="48:53" hidden="1" x14ac:dyDescent="0.3">
      <c r="AV2054" s="115" t="str">
        <f t="shared" si="464"/>
        <v>RT3HAREFIELD HOSPITAL - RT301</v>
      </c>
      <c r="AW2054" s="116" t="s">
        <v>8035</v>
      </c>
      <c r="AX2054" s="116" t="s">
        <v>9448</v>
      </c>
      <c r="AY2054" s="116" t="s">
        <v>8035</v>
      </c>
      <c r="AZ2054" s="116" t="s">
        <v>9448</v>
      </c>
      <c r="BA2054" s="116" t="str">
        <f t="shared" si="465"/>
        <v>RT3</v>
      </c>
    </row>
    <row r="2055" spans="48:53" hidden="1" x14ac:dyDescent="0.3">
      <c r="AV2055" s="115" t="str">
        <f t="shared" si="464"/>
        <v>RT3ROYAL BROMPTON HOSPITAL - RT302</v>
      </c>
      <c r="AW2055" s="116" t="s">
        <v>8036</v>
      </c>
      <c r="AX2055" s="116" t="s">
        <v>9449</v>
      </c>
      <c r="AY2055" s="116" t="s">
        <v>8036</v>
      </c>
      <c r="AZ2055" s="116" t="s">
        <v>9449</v>
      </c>
      <c r="BA2055" s="116" t="str">
        <f t="shared" si="465"/>
        <v>RT3</v>
      </c>
    </row>
    <row r="2056" spans="48:53" hidden="1" x14ac:dyDescent="0.3">
      <c r="AV2056" s="115" t="str">
        <f t="shared" si="464"/>
        <v>RT53 RUBICON CLOSE</v>
      </c>
      <c r="AW2056" s="116" t="s">
        <v>8223</v>
      </c>
      <c r="AX2056" s="116" t="s">
        <v>9450</v>
      </c>
      <c r="AY2056" s="116" t="s">
        <v>8223</v>
      </c>
      <c r="AZ2056" s="116" t="s">
        <v>9450</v>
      </c>
      <c r="BA2056" s="116" t="str">
        <f t="shared" si="465"/>
        <v>RT5</v>
      </c>
    </row>
    <row r="2057" spans="48:53" hidden="1" x14ac:dyDescent="0.3">
      <c r="AV2057" s="115" t="str">
        <f t="shared" si="464"/>
        <v>RT5ADOLESCENT PSYCHIATRIC UNIT</v>
      </c>
      <c r="AW2057" s="116" t="s">
        <v>4302</v>
      </c>
      <c r="AX2057" s="116" t="s">
        <v>4303</v>
      </c>
      <c r="AY2057" s="116" t="s">
        <v>4302</v>
      </c>
      <c r="AZ2057" s="116" t="s">
        <v>4303</v>
      </c>
      <c r="BA2057" s="116" t="str">
        <f t="shared" si="465"/>
        <v>RT5</v>
      </c>
    </row>
    <row r="2058" spans="48:53" hidden="1" x14ac:dyDescent="0.3">
      <c r="AV2058" s="115" t="str">
        <f t="shared" si="464"/>
        <v>RT5ASHBY DIST HOSP WARD</v>
      </c>
      <c r="AW2058" s="116" t="s">
        <v>4507</v>
      </c>
      <c r="AX2058" s="116" t="s">
        <v>4508</v>
      </c>
      <c r="AY2058" s="116" t="s">
        <v>4507</v>
      </c>
      <c r="AZ2058" s="116" t="s">
        <v>4508</v>
      </c>
      <c r="BA2058" s="116" t="str">
        <f t="shared" si="465"/>
        <v>RT5</v>
      </c>
    </row>
    <row r="2059" spans="48:53" hidden="1" x14ac:dyDescent="0.3">
      <c r="AV2059" s="115" t="str">
        <f t="shared" si="464"/>
        <v>RT5ASHBY HOSPITAL</v>
      </c>
      <c r="AW2059" s="116" t="s">
        <v>4433</v>
      </c>
      <c r="AX2059" s="116" t="s">
        <v>4434</v>
      </c>
      <c r="AY2059" s="116" t="s">
        <v>4433</v>
      </c>
      <c r="AZ2059" s="116" t="s">
        <v>4434</v>
      </c>
      <c r="BA2059" s="116" t="str">
        <f t="shared" si="465"/>
        <v>RT5</v>
      </c>
    </row>
    <row r="2060" spans="48:53" hidden="1" x14ac:dyDescent="0.3">
      <c r="AV2060" s="115" t="str">
        <f t="shared" si="464"/>
        <v>RT5BELVOIR INTENSIVE CARE UNIT</v>
      </c>
      <c r="AW2060" s="116" t="s">
        <v>4140</v>
      </c>
      <c r="AX2060" s="116" t="s">
        <v>4141</v>
      </c>
      <c r="AY2060" s="116" t="s">
        <v>4140</v>
      </c>
      <c r="AZ2060" s="116" t="s">
        <v>4141</v>
      </c>
      <c r="BA2060" s="116" t="str">
        <f t="shared" si="465"/>
        <v>RT5</v>
      </c>
    </row>
    <row r="2061" spans="48:53" hidden="1" x14ac:dyDescent="0.3">
      <c r="AV2061" s="115" t="str">
        <f t="shared" si="464"/>
        <v>RT5BENNION CENTRE/LANGLEY</v>
      </c>
      <c r="AW2061" s="116" t="s">
        <v>8221</v>
      </c>
      <c r="AX2061" s="116" t="s">
        <v>9451</v>
      </c>
      <c r="AY2061" s="116" t="s">
        <v>8221</v>
      </c>
      <c r="AZ2061" s="116" t="s">
        <v>9451</v>
      </c>
      <c r="BA2061" s="116" t="str">
        <f t="shared" si="465"/>
        <v>RT5</v>
      </c>
    </row>
    <row r="2062" spans="48:53" hidden="1" x14ac:dyDescent="0.3">
      <c r="AV2062" s="115" t="str">
        <f t="shared" si="464"/>
        <v>RT5BRACKEN BUILDING</v>
      </c>
      <c r="AW2062" s="116" t="s">
        <v>4142</v>
      </c>
      <c r="AX2062" s="116" t="s">
        <v>4143</v>
      </c>
      <c r="AY2062" s="116" t="s">
        <v>4142</v>
      </c>
      <c r="AZ2062" s="116" t="s">
        <v>4143</v>
      </c>
      <c r="BA2062" s="116" t="str">
        <f t="shared" si="465"/>
        <v>RT5</v>
      </c>
    </row>
    <row r="2063" spans="48:53" hidden="1" x14ac:dyDescent="0.3">
      <c r="AV2063" s="115" t="str">
        <f t="shared" si="464"/>
        <v>RT5BRACKENDALE</v>
      </c>
      <c r="AW2063" s="116" t="s">
        <v>4393</v>
      </c>
      <c r="AX2063" s="116" t="s">
        <v>4394</v>
      </c>
      <c r="AY2063" s="116" t="s">
        <v>4393</v>
      </c>
      <c r="AZ2063" s="116" t="s">
        <v>4394</v>
      </c>
      <c r="BA2063" s="116" t="str">
        <f t="shared" si="465"/>
        <v>RT5</v>
      </c>
    </row>
    <row r="2064" spans="48:53" hidden="1" x14ac:dyDescent="0.3">
      <c r="AV2064" s="115" t="str">
        <f t="shared" si="464"/>
        <v>RT5BRANDON MENTAL HEALTH UNIT</v>
      </c>
      <c r="AW2064" s="116" t="s">
        <v>4232</v>
      </c>
      <c r="AX2064" s="116" t="s">
        <v>4233</v>
      </c>
      <c r="AY2064" s="116" t="s">
        <v>4232</v>
      </c>
      <c r="AZ2064" s="116" t="s">
        <v>4233</v>
      </c>
      <c r="BA2064" s="116" t="str">
        <f t="shared" si="465"/>
        <v>RT5</v>
      </c>
    </row>
    <row r="2065" spans="48:53" hidden="1" x14ac:dyDescent="0.3">
      <c r="AV2065" s="115" t="str">
        <f t="shared" si="464"/>
        <v>RT5CASTLERIGG</v>
      </c>
      <c r="AW2065" s="116" t="s">
        <v>4395</v>
      </c>
      <c r="AX2065" s="116" t="s">
        <v>4396</v>
      </c>
      <c r="AY2065" s="116" t="s">
        <v>4395</v>
      </c>
      <c r="AZ2065" s="116" t="s">
        <v>4396</v>
      </c>
      <c r="BA2065" s="116" t="str">
        <f t="shared" si="465"/>
        <v>RT5</v>
      </c>
    </row>
    <row r="2066" spans="48:53" hidden="1" x14ac:dyDescent="0.3">
      <c r="AV2066" s="115" t="str">
        <f t="shared" si="464"/>
        <v>RT5CHARNWOOD 1</v>
      </c>
      <c r="AW2066" s="116" t="s">
        <v>4240</v>
      </c>
      <c r="AX2066" s="116" t="s">
        <v>4241</v>
      </c>
      <c r="AY2066" s="116" t="s">
        <v>4240</v>
      </c>
      <c r="AZ2066" s="116" t="s">
        <v>4241</v>
      </c>
      <c r="BA2066" s="116" t="str">
        <f t="shared" si="465"/>
        <v>RT5</v>
      </c>
    </row>
    <row r="2067" spans="48:53" hidden="1" x14ac:dyDescent="0.3">
      <c r="AV2067" s="115" t="str">
        <f t="shared" si="464"/>
        <v>RT5CHARNWOOD 1 (EPMA)</v>
      </c>
      <c r="AW2067" s="116" t="s">
        <v>4246</v>
      </c>
      <c r="AX2067" s="116" t="s">
        <v>4247</v>
      </c>
      <c r="AY2067" s="116" t="s">
        <v>4246</v>
      </c>
      <c r="AZ2067" s="116" t="s">
        <v>4247</v>
      </c>
      <c r="BA2067" s="116" t="str">
        <f t="shared" si="465"/>
        <v>RT5</v>
      </c>
    </row>
    <row r="2068" spans="48:53" hidden="1" x14ac:dyDescent="0.3">
      <c r="AV2068" s="115" t="str">
        <f t="shared" si="464"/>
        <v>RT5CHARNWOOD 2</v>
      </c>
      <c r="AW2068" s="116" t="s">
        <v>4248</v>
      </c>
      <c r="AX2068" s="116" t="s">
        <v>4249</v>
      </c>
      <c r="AY2068" s="116" t="s">
        <v>4248</v>
      </c>
      <c r="AZ2068" s="116" t="s">
        <v>4249</v>
      </c>
      <c r="BA2068" s="116" t="str">
        <f t="shared" si="465"/>
        <v>RT5</v>
      </c>
    </row>
    <row r="2069" spans="48:53" hidden="1" x14ac:dyDescent="0.3">
      <c r="AV2069" s="115" t="str">
        <f t="shared" si="464"/>
        <v>RT5CHARNWOOD 2 (EPMA)</v>
      </c>
      <c r="AW2069" s="116" t="s">
        <v>4250</v>
      </c>
      <c r="AX2069" s="116" t="s">
        <v>4251</v>
      </c>
      <c r="AY2069" s="116" t="s">
        <v>4250</v>
      </c>
      <c r="AZ2069" s="116" t="s">
        <v>4251</v>
      </c>
      <c r="BA2069" s="116" t="str">
        <f t="shared" si="465"/>
        <v>RT5</v>
      </c>
    </row>
    <row r="2070" spans="48:53" hidden="1" x14ac:dyDescent="0.3">
      <c r="AV2070" s="115" t="str">
        <f t="shared" si="464"/>
        <v>RT5CHARNWOOD 3</v>
      </c>
      <c r="AW2070" s="116" t="s">
        <v>4252</v>
      </c>
      <c r="AX2070" s="116" t="s">
        <v>4253</v>
      </c>
      <c r="AY2070" s="116" t="s">
        <v>4252</v>
      </c>
      <c r="AZ2070" s="116" t="s">
        <v>4253</v>
      </c>
      <c r="BA2070" s="116" t="str">
        <f t="shared" si="465"/>
        <v>RT5</v>
      </c>
    </row>
    <row r="2071" spans="48:53" hidden="1" x14ac:dyDescent="0.3">
      <c r="AV2071" s="115" t="str">
        <f t="shared" si="464"/>
        <v>RT5CHARNWOOD 3 (EPMA)</v>
      </c>
      <c r="AW2071" s="116" t="s">
        <v>4254</v>
      </c>
      <c r="AX2071" s="116" t="s">
        <v>4255</v>
      </c>
      <c r="AY2071" s="116" t="s">
        <v>4254</v>
      </c>
      <c r="AZ2071" s="116" t="s">
        <v>4255</v>
      </c>
      <c r="BA2071" s="116" t="str">
        <f t="shared" si="465"/>
        <v>RT5</v>
      </c>
    </row>
    <row r="2072" spans="48:53" hidden="1" x14ac:dyDescent="0.3">
      <c r="AV2072" s="115" t="str">
        <f t="shared" si="464"/>
        <v>RT5CHARNWOOD 4</v>
      </c>
      <c r="AW2072" s="116" t="s">
        <v>4256</v>
      </c>
      <c r="AX2072" s="116" t="s">
        <v>4257</v>
      </c>
      <c r="AY2072" s="116" t="s">
        <v>4256</v>
      </c>
      <c r="AZ2072" s="116" t="s">
        <v>4257</v>
      </c>
      <c r="BA2072" s="116" t="str">
        <f t="shared" si="465"/>
        <v>RT5</v>
      </c>
    </row>
    <row r="2073" spans="48:53" hidden="1" x14ac:dyDescent="0.3">
      <c r="AV2073" s="115" t="str">
        <f t="shared" si="464"/>
        <v>RT5CHARNWOOD 4 (EPMA)</v>
      </c>
      <c r="AW2073" s="116" t="s">
        <v>4258</v>
      </c>
      <c r="AX2073" s="116" t="s">
        <v>4259</v>
      </c>
      <c r="AY2073" s="116" t="s">
        <v>4258</v>
      </c>
      <c r="AZ2073" s="116" t="s">
        <v>4259</v>
      </c>
      <c r="BA2073" s="116" t="str">
        <f t="shared" si="465"/>
        <v>RT5</v>
      </c>
    </row>
    <row r="2074" spans="48:53" hidden="1" x14ac:dyDescent="0.3">
      <c r="AV2074" s="115" t="str">
        <f t="shared" si="464"/>
        <v>RT5CHARNWOOD MILL</v>
      </c>
      <c r="AW2074" s="116" t="s">
        <v>4419</v>
      </c>
      <c r="AX2074" s="116" t="s">
        <v>4420</v>
      </c>
      <c r="AY2074" s="116" t="s">
        <v>4419</v>
      </c>
      <c r="AZ2074" s="116" t="s">
        <v>4420</v>
      </c>
      <c r="BA2074" s="116" t="str">
        <f t="shared" si="465"/>
        <v>RT5</v>
      </c>
    </row>
    <row r="2075" spans="48:53" hidden="1" x14ac:dyDescent="0.3">
      <c r="AV2075" s="115" t="str">
        <f t="shared" si="464"/>
        <v>RT5CITY CENTRAL 1</v>
      </c>
      <c r="AW2075" s="116" t="s">
        <v>4260</v>
      </c>
      <c r="AX2075" s="116" t="s">
        <v>4261</v>
      </c>
      <c r="AY2075" s="116" t="s">
        <v>4260</v>
      </c>
      <c r="AZ2075" s="116" t="s">
        <v>4261</v>
      </c>
      <c r="BA2075" s="116" t="str">
        <f t="shared" si="465"/>
        <v>RT5</v>
      </c>
    </row>
    <row r="2076" spans="48:53" hidden="1" x14ac:dyDescent="0.3">
      <c r="AV2076" s="115" t="str">
        <f t="shared" si="464"/>
        <v>RT5CITY CENTRAL 1 (EPMA)</v>
      </c>
      <c r="AW2076" s="116" t="s">
        <v>4262</v>
      </c>
      <c r="AX2076" s="116" t="s">
        <v>4263</v>
      </c>
      <c r="AY2076" s="116" t="s">
        <v>4262</v>
      </c>
      <c r="AZ2076" s="116" t="s">
        <v>4263</v>
      </c>
      <c r="BA2076" s="116" t="str">
        <f t="shared" si="465"/>
        <v>RT5</v>
      </c>
    </row>
    <row r="2077" spans="48:53" hidden="1" x14ac:dyDescent="0.3">
      <c r="AV2077" s="115" t="str">
        <f t="shared" si="464"/>
        <v>RT5CITY CENTRAL 2</v>
      </c>
      <c r="AW2077" s="116" t="s">
        <v>4264</v>
      </c>
      <c r="AX2077" s="116" t="s">
        <v>4265</v>
      </c>
      <c r="AY2077" s="116" t="s">
        <v>4264</v>
      </c>
      <c r="AZ2077" s="116" t="s">
        <v>4265</v>
      </c>
      <c r="BA2077" s="116" t="str">
        <f t="shared" si="465"/>
        <v>RT5</v>
      </c>
    </row>
    <row r="2078" spans="48:53" hidden="1" x14ac:dyDescent="0.3">
      <c r="AV2078" s="115" t="str">
        <f t="shared" si="464"/>
        <v>RT5CITY CENTRAL 2 (EPMA)</v>
      </c>
      <c r="AW2078" s="116" t="s">
        <v>4266</v>
      </c>
      <c r="AX2078" s="116" t="s">
        <v>4267</v>
      </c>
      <c r="AY2078" s="116" t="s">
        <v>4266</v>
      </c>
      <c r="AZ2078" s="116" t="s">
        <v>4267</v>
      </c>
      <c r="BA2078" s="116" t="str">
        <f t="shared" si="465"/>
        <v>RT5</v>
      </c>
    </row>
    <row r="2079" spans="48:53" hidden="1" x14ac:dyDescent="0.3">
      <c r="AV2079" s="115" t="str">
        <f t="shared" si="464"/>
        <v>RT5CITY CENTRAL 3</v>
      </c>
      <c r="AW2079" s="116" t="s">
        <v>4268</v>
      </c>
      <c r="AX2079" s="116" t="s">
        <v>4269</v>
      </c>
      <c r="AY2079" s="116" t="s">
        <v>4268</v>
      </c>
      <c r="AZ2079" s="116" t="s">
        <v>4269</v>
      </c>
      <c r="BA2079" s="116" t="str">
        <f t="shared" si="465"/>
        <v>RT5</v>
      </c>
    </row>
    <row r="2080" spans="48:53" hidden="1" x14ac:dyDescent="0.3">
      <c r="AV2080" s="115" t="str">
        <f t="shared" si="464"/>
        <v>RT5CITY CENTRAL 3 (EPMA)</v>
      </c>
      <c r="AW2080" s="116" t="s">
        <v>4270</v>
      </c>
      <c r="AX2080" s="116" t="s">
        <v>4271</v>
      </c>
      <c r="AY2080" s="116" t="s">
        <v>4270</v>
      </c>
      <c r="AZ2080" s="116" t="s">
        <v>4271</v>
      </c>
      <c r="BA2080" s="116" t="str">
        <f t="shared" si="465"/>
        <v>RT5</v>
      </c>
    </row>
    <row r="2081" spans="48:53" hidden="1" x14ac:dyDescent="0.3">
      <c r="AV2081" s="115" t="str">
        <f t="shared" si="464"/>
        <v>RT5CITY CENTRAL 4</v>
      </c>
      <c r="AW2081" s="116" t="s">
        <v>4493</v>
      </c>
      <c r="AX2081" s="116" t="s">
        <v>4494</v>
      </c>
      <c r="AY2081" s="116" t="s">
        <v>4493</v>
      </c>
      <c r="AZ2081" s="116" t="s">
        <v>4494</v>
      </c>
      <c r="BA2081" s="116" t="str">
        <f t="shared" si="465"/>
        <v>RT5</v>
      </c>
    </row>
    <row r="2082" spans="48:53" hidden="1" x14ac:dyDescent="0.3">
      <c r="AV2082" s="115" t="str">
        <f t="shared" si="464"/>
        <v>RT5CITY CENTRAL 4 (EPMA)</v>
      </c>
      <c r="AW2082" s="116" t="s">
        <v>4495</v>
      </c>
      <c r="AX2082" s="116" t="s">
        <v>4496</v>
      </c>
      <c r="AY2082" s="116" t="s">
        <v>4495</v>
      </c>
      <c r="AZ2082" s="116" t="s">
        <v>4496</v>
      </c>
      <c r="BA2082" s="116" t="str">
        <f t="shared" si="465"/>
        <v>RT5</v>
      </c>
    </row>
    <row r="2083" spans="48:53" hidden="1" x14ac:dyDescent="0.3">
      <c r="AV2083" s="115" t="str">
        <f t="shared" si="464"/>
        <v>RT5CITY EAST 1</v>
      </c>
      <c r="AW2083" s="116" t="s">
        <v>4272</v>
      </c>
      <c r="AX2083" s="116" t="s">
        <v>4273</v>
      </c>
      <c r="AY2083" s="116" t="s">
        <v>4272</v>
      </c>
      <c r="AZ2083" s="116" t="s">
        <v>4273</v>
      </c>
      <c r="BA2083" s="116" t="str">
        <f t="shared" si="465"/>
        <v>RT5</v>
      </c>
    </row>
    <row r="2084" spans="48:53" hidden="1" x14ac:dyDescent="0.3">
      <c r="AV2084" s="115" t="str">
        <f t="shared" si="464"/>
        <v>RT5CITY EAST 1 (EPMA)</v>
      </c>
      <c r="AW2084" s="116" t="s">
        <v>4274</v>
      </c>
      <c r="AX2084" s="116" t="s">
        <v>4275</v>
      </c>
      <c r="AY2084" s="116" t="s">
        <v>4274</v>
      </c>
      <c r="AZ2084" s="116" t="s">
        <v>4275</v>
      </c>
      <c r="BA2084" s="116" t="str">
        <f t="shared" si="465"/>
        <v>RT5</v>
      </c>
    </row>
    <row r="2085" spans="48:53" hidden="1" x14ac:dyDescent="0.3">
      <c r="AV2085" s="115" t="str">
        <f t="shared" si="464"/>
        <v>RT5CITY EAST 2</v>
      </c>
      <c r="AW2085" s="116" t="s">
        <v>4276</v>
      </c>
      <c r="AX2085" s="116" t="s">
        <v>4277</v>
      </c>
      <c r="AY2085" s="116" t="s">
        <v>4276</v>
      </c>
      <c r="AZ2085" s="116" t="s">
        <v>4277</v>
      </c>
      <c r="BA2085" s="116" t="str">
        <f t="shared" si="465"/>
        <v>RT5</v>
      </c>
    </row>
    <row r="2086" spans="48:53" hidden="1" x14ac:dyDescent="0.3">
      <c r="AV2086" s="115" t="str">
        <f t="shared" si="464"/>
        <v>RT5CITY EAST 2 (EPMA)</v>
      </c>
      <c r="AW2086" s="116" t="s">
        <v>4278</v>
      </c>
      <c r="AX2086" s="116" t="s">
        <v>4279</v>
      </c>
      <c r="AY2086" s="116" t="s">
        <v>4278</v>
      </c>
      <c r="AZ2086" s="116" t="s">
        <v>4279</v>
      </c>
      <c r="BA2086" s="116" t="str">
        <f t="shared" si="465"/>
        <v>RT5</v>
      </c>
    </row>
    <row r="2087" spans="48:53" hidden="1" x14ac:dyDescent="0.3">
      <c r="AV2087" s="115" t="str">
        <f t="shared" si="464"/>
        <v>RT5CITY EAST 3</v>
      </c>
      <c r="AW2087" s="116" t="s">
        <v>4280</v>
      </c>
      <c r="AX2087" s="116" t="s">
        <v>4281</v>
      </c>
      <c r="AY2087" s="116" t="s">
        <v>4280</v>
      </c>
      <c r="AZ2087" s="116" t="s">
        <v>4281</v>
      </c>
      <c r="BA2087" s="116" t="str">
        <f t="shared" si="465"/>
        <v>RT5</v>
      </c>
    </row>
    <row r="2088" spans="48:53" hidden="1" x14ac:dyDescent="0.3">
      <c r="AV2088" s="115" t="str">
        <f t="shared" si="464"/>
        <v>RT5CITY EAST 3 (EPMA)</v>
      </c>
      <c r="AW2088" s="116" t="s">
        <v>4282</v>
      </c>
      <c r="AX2088" s="116" t="s">
        <v>4283</v>
      </c>
      <c r="AY2088" s="116" t="s">
        <v>4282</v>
      </c>
      <c r="AZ2088" s="116" t="s">
        <v>4283</v>
      </c>
      <c r="BA2088" s="116" t="str">
        <f t="shared" si="465"/>
        <v>RT5</v>
      </c>
    </row>
    <row r="2089" spans="48:53" hidden="1" x14ac:dyDescent="0.3">
      <c r="AV2089" s="115" t="str">
        <f t="shared" si="464"/>
        <v>RT5CITY EAST 4</v>
      </c>
      <c r="AW2089" s="116" t="s">
        <v>4529</v>
      </c>
      <c r="AX2089" s="116" t="s">
        <v>4530</v>
      </c>
      <c r="AY2089" s="116" t="s">
        <v>4529</v>
      </c>
      <c r="AZ2089" s="116" t="s">
        <v>4530</v>
      </c>
      <c r="BA2089" s="116" t="str">
        <f t="shared" si="465"/>
        <v>RT5</v>
      </c>
    </row>
    <row r="2090" spans="48:53" hidden="1" x14ac:dyDescent="0.3">
      <c r="AV2090" s="115" t="str">
        <f t="shared" si="464"/>
        <v>RT5CITY EAST 4 (EPMA)</v>
      </c>
      <c r="AW2090" s="116" t="s">
        <v>4423</v>
      </c>
      <c r="AX2090" s="116" t="s">
        <v>4424</v>
      </c>
      <c r="AY2090" s="116" t="s">
        <v>4423</v>
      </c>
      <c r="AZ2090" s="116" t="s">
        <v>4424</v>
      </c>
      <c r="BA2090" s="116" t="str">
        <f t="shared" si="465"/>
        <v>RT5</v>
      </c>
    </row>
    <row r="2091" spans="48:53" hidden="1" x14ac:dyDescent="0.3">
      <c r="AV2091" s="115" t="str">
        <f t="shared" si="464"/>
        <v>RT5CITY WEST 1</v>
      </c>
      <c r="AW2091" s="116" t="s">
        <v>4284</v>
      </c>
      <c r="AX2091" s="116" t="s">
        <v>4285</v>
      </c>
      <c r="AY2091" s="116" t="s">
        <v>4284</v>
      </c>
      <c r="AZ2091" s="116" t="s">
        <v>4285</v>
      </c>
      <c r="BA2091" s="116" t="str">
        <f t="shared" si="465"/>
        <v>RT5</v>
      </c>
    </row>
    <row r="2092" spans="48:53" hidden="1" x14ac:dyDescent="0.3">
      <c r="AV2092" s="115" t="str">
        <f t="shared" si="464"/>
        <v>RT5CITY WEST 1 (EPMA)</v>
      </c>
      <c r="AW2092" s="116" t="s">
        <v>4286</v>
      </c>
      <c r="AX2092" s="116" t="s">
        <v>4287</v>
      </c>
      <c r="AY2092" s="116" t="s">
        <v>4286</v>
      </c>
      <c r="AZ2092" s="116" t="s">
        <v>4287</v>
      </c>
      <c r="BA2092" s="116" t="str">
        <f t="shared" si="465"/>
        <v>RT5</v>
      </c>
    </row>
    <row r="2093" spans="48:53" hidden="1" x14ac:dyDescent="0.3">
      <c r="AV2093" s="115" t="str">
        <f t="shared" si="464"/>
        <v>RT5CITY WEST 2</v>
      </c>
      <c r="AW2093" s="116" t="s">
        <v>4288</v>
      </c>
      <c r="AX2093" s="116" t="s">
        <v>4289</v>
      </c>
      <c r="AY2093" s="116" t="s">
        <v>4288</v>
      </c>
      <c r="AZ2093" s="116" t="s">
        <v>4289</v>
      </c>
      <c r="BA2093" s="116" t="str">
        <f t="shared" si="465"/>
        <v>RT5</v>
      </c>
    </row>
    <row r="2094" spans="48:53" hidden="1" x14ac:dyDescent="0.3">
      <c r="AV2094" s="115" t="str">
        <f t="shared" si="464"/>
        <v>RT5CITY WEST 2 (EPMA)</v>
      </c>
      <c r="AW2094" s="116" t="s">
        <v>4290</v>
      </c>
      <c r="AX2094" s="116" t="s">
        <v>4291</v>
      </c>
      <c r="AY2094" s="116" t="s">
        <v>4290</v>
      </c>
      <c r="AZ2094" s="116" t="s">
        <v>4291</v>
      </c>
      <c r="BA2094" s="116" t="str">
        <f t="shared" si="465"/>
        <v>RT5</v>
      </c>
    </row>
    <row r="2095" spans="48:53" hidden="1" x14ac:dyDescent="0.3">
      <c r="AV2095" s="115" t="str">
        <f t="shared" si="464"/>
        <v>RT5CITY WEST 3</v>
      </c>
      <c r="AW2095" s="116" t="s">
        <v>4292</v>
      </c>
      <c r="AX2095" s="116" t="s">
        <v>4293</v>
      </c>
      <c r="AY2095" s="116" t="s">
        <v>4292</v>
      </c>
      <c r="AZ2095" s="116" t="s">
        <v>4293</v>
      </c>
      <c r="BA2095" s="116" t="str">
        <f t="shared" si="465"/>
        <v>RT5</v>
      </c>
    </row>
    <row r="2096" spans="48:53" hidden="1" x14ac:dyDescent="0.3">
      <c r="AV2096" s="115" t="str">
        <f t="shared" si="464"/>
        <v>RT5CITY WEST 3 (EPMA)</v>
      </c>
      <c r="AW2096" s="116" t="s">
        <v>4294</v>
      </c>
      <c r="AX2096" s="116" t="s">
        <v>4295</v>
      </c>
      <c r="AY2096" s="116" t="s">
        <v>4294</v>
      </c>
      <c r="AZ2096" s="116" t="s">
        <v>4295</v>
      </c>
      <c r="BA2096" s="116" t="str">
        <f t="shared" si="465"/>
        <v>RT5</v>
      </c>
    </row>
    <row r="2097" spans="48:53" hidden="1" x14ac:dyDescent="0.3">
      <c r="AV2097" s="115" t="str">
        <f t="shared" si="464"/>
        <v>RT5CITY WEST 4</v>
      </c>
      <c r="AW2097" s="116" t="s">
        <v>4481</v>
      </c>
      <c r="AX2097" s="116" t="s">
        <v>4482</v>
      </c>
      <c r="AY2097" s="116" t="s">
        <v>4481</v>
      </c>
      <c r="AZ2097" s="116" t="s">
        <v>4482</v>
      </c>
      <c r="BA2097" s="116" t="str">
        <f t="shared" si="465"/>
        <v>RT5</v>
      </c>
    </row>
    <row r="2098" spans="48:53" hidden="1" x14ac:dyDescent="0.3">
      <c r="AV2098" s="115" t="str">
        <f t="shared" si="464"/>
        <v>RT5CITY WEST 4 (EPMA)</v>
      </c>
      <c r="AW2098" s="116" t="s">
        <v>4483</v>
      </c>
      <c r="AX2098" s="116" t="s">
        <v>4484</v>
      </c>
      <c r="AY2098" s="116" t="s">
        <v>4483</v>
      </c>
      <c r="AZ2098" s="116" t="s">
        <v>4484</v>
      </c>
      <c r="BA2098" s="116" t="str">
        <f t="shared" si="465"/>
        <v>RT5</v>
      </c>
    </row>
    <row r="2099" spans="48:53" hidden="1" x14ac:dyDescent="0.3">
      <c r="AV2099" s="115" t="str">
        <f t="shared" si="464"/>
        <v>RT5CLARENDON MEWS</v>
      </c>
      <c r="AW2099" s="116" t="s">
        <v>4525</v>
      </c>
      <c r="AX2099" s="116" t="s">
        <v>4526</v>
      </c>
      <c r="AY2099" s="116" t="s">
        <v>4525</v>
      </c>
      <c r="AZ2099" s="116" t="s">
        <v>4526</v>
      </c>
      <c r="BA2099" s="116" t="str">
        <f t="shared" si="465"/>
        <v>RT5</v>
      </c>
    </row>
    <row r="2100" spans="48:53" hidden="1" x14ac:dyDescent="0.3">
      <c r="AV2100" s="115" t="str">
        <f t="shared" si="464"/>
        <v>RT5COALVILLE HOSP WARDS</v>
      </c>
      <c r="AW2100" s="116" t="s">
        <v>4509</v>
      </c>
      <c r="AX2100" s="116" t="s">
        <v>4510</v>
      </c>
      <c r="AY2100" s="116" t="s">
        <v>4509</v>
      </c>
      <c r="AZ2100" s="116" t="s">
        <v>4510</v>
      </c>
      <c r="BA2100" s="116" t="str">
        <f t="shared" si="465"/>
        <v>RT5</v>
      </c>
    </row>
    <row r="2101" spans="48:53" hidden="1" x14ac:dyDescent="0.3">
      <c r="AV2101" s="115" t="str">
        <f t="shared" si="464"/>
        <v>RT5COALVILLE HOSPITAL</v>
      </c>
      <c r="AW2101" s="116" t="s">
        <v>4431</v>
      </c>
      <c r="AX2101" s="116" t="s">
        <v>4432</v>
      </c>
      <c r="AY2101" s="116" t="s">
        <v>4431</v>
      </c>
      <c r="AZ2101" s="116" t="s">
        <v>4432</v>
      </c>
      <c r="BA2101" s="116" t="str">
        <f t="shared" si="465"/>
        <v>RT5</v>
      </c>
    </row>
    <row r="2102" spans="48:53" hidden="1" x14ac:dyDescent="0.3">
      <c r="AV2102" s="115" t="str">
        <f t="shared" si="464"/>
        <v>RT5COGNITIVE BEHAVIOURAL THERAPY</v>
      </c>
      <c r="AW2102" s="116" t="s">
        <v>4130</v>
      </c>
      <c r="AX2102" s="116" t="s">
        <v>4131</v>
      </c>
      <c r="AY2102" s="116" t="s">
        <v>4130</v>
      </c>
      <c r="AZ2102" s="116" t="s">
        <v>4131</v>
      </c>
      <c r="BA2102" s="116" t="str">
        <f t="shared" si="465"/>
        <v>RT5</v>
      </c>
    </row>
    <row r="2103" spans="48:53" hidden="1" x14ac:dyDescent="0.3">
      <c r="AV2103" s="115" t="str">
        <f t="shared" si="464"/>
        <v>RT5EAST LEICESTERSHIRE 1</v>
      </c>
      <c r="AW2103" s="116" t="s">
        <v>4296</v>
      </c>
      <c r="AX2103" s="116" t="s">
        <v>4297</v>
      </c>
      <c r="AY2103" s="116" t="s">
        <v>4296</v>
      </c>
      <c r="AZ2103" s="116" t="s">
        <v>4297</v>
      </c>
      <c r="BA2103" s="116" t="str">
        <f t="shared" si="465"/>
        <v>RT5</v>
      </c>
    </row>
    <row r="2104" spans="48:53" hidden="1" x14ac:dyDescent="0.3">
      <c r="AV2104" s="115" t="str">
        <f t="shared" ref="AV2104:AV2167" si="466">CONCATENATE(LEFT(AW2104, 3),AX2104)</f>
        <v>RT5EAST LEICESTERSHIRE 1 (EPMA)</v>
      </c>
      <c r="AW2104" s="116" t="s">
        <v>4298</v>
      </c>
      <c r="AX2104" s="116" t="s">
        <v>4299</v>
      </c>
      <c r="AY2104" s="116" t="s">
        <v>4298</v>
      </c>
      <c r="AZ2104" s="116" t="s">
        <v>4299</v>
      </c>
      <c r="BA2104" s="116" t="str">
        <f t="shared" ref="BA2104:BA2167" si="467">LEFT(AY2104,3)</f>
        <v>RT5</v>
      </c>
    </row>
    <row r="2105" spans="48:53" hidden="1" x14ac:dyDescent="0.3">
      <c r="AV2105" s="115" t="str">
        <f t="shared" si="466"/>
        <v>RT5EAST LEICESTERSHIRE 2</v>
      </c>
      <c r="AW2105" s="116" t="s">
        <v>4309</v>
      </c>
      <c r="AX2105" s="116" t="s">
        <v>4310</v>
      </c>
      <c r="AY2105" s="116" t="s">
        <v>4309</v>
      </c>
      <c r="AZ2105" s="116" t="s">
        <v>4310</v>
      </c>
      <c r="BA2105" s="116" t="str">
        <f t="shared" si="467"/>
        <v>RT5</v>
      </c>
    </row>
    <row r="2106" spans="48:53" hidden="1" x14ac:dyDescent="0.3">
      <c r="AV2106" s="115" t="str">
        <f t="shared" si="466"/>
        <v>RT5EAST LEICESTERSHIRE 2 (EPMA)</v>
      </c>
      <c r="AW2106" s="116" t="s">
        <v>4311</v>
      </c>
      <c r="AX2106" s="116" t="s">
        <v>4312</v>
      </c>
      <c r="AY2106" s="116" t="s">
        <v>4311</v>
      </c>
      <c r="AZ2106" s="116" t="s">
        <v>4312</v>
      </c>
      <c r="BA2106" s="116" t="str">
        <f t="shared" si="467"/>
        <v>RT5</v>
      </c>
    </row>
    <row r="2107" spans="48:53" hidden="1" x14ac:dyDescent="0.3">
      <c r="AV2107" s="115" t="str">
        <f t="shared" si="466"/>
        <v>RT5EAST LEICESTERSHIRE 3</v>
      </c>
      <c r="AW2107" s="116" t="s">
        <v>4313</v>
      </c>
      <c r="AX2107" s="116" t="s">
        <v>4314</v>
      </c>
      <c r="AY2107" s="116" t="s">
        <v>4313</v>
      </c>
      <c r="AZ2107" s="116" t="s">
        <v>4314</v>
      </c>
      <c r="BA2107" s="116" t="str">
        <f t="shared" si="467"/>
        <v>RT5</v>
      </c>
    </row>
    <row r="2108" spans="48:53" hidden="1" x14ac:dyDescent="0.3">
      <c r="AV2108" s="115" t="str">
        <f t="shared" si="466"/>
        <v>RT5EAST LEICESTERSHIRE 3 (EPMA)</v>
      </c>
      <c r="AW2108" s="116" t="s">
        <v>4315</v>
      </c>
      <c r="AX2108" s="116" t="s">
        <v>4316</v>
      </c>
      <c r="AY2108" s="116" t="s">
        <v>4315</v>
      </c>
      <c r="AZ2108" s="116" t="s">
        <v>4316</v>
      </c>
      <c r="BA2108" s="116" t="str">
        <f t="shared" si="467"/>
        <v>RT5</v>
      </c>
    </row>
    <row r="2109" spans="48:53" hidden="1" x14ac:dyDescent="0.3">
      <c r="AV2109" s="115" t="str">
        <f t="shared" si="466"/>
        <v>RT5EATING DISORDERS 1</v>
      </c>
      <c r="AW2109" s="116" t="s">
        <v>4146</v>
      </c>
      <c r="AX2109" s="116" t="s">
        <v>4147</v>
      </c>
      <c r="AY2109" s="116" t="s">
        <v>4146</v>
      </c>
      <c r="AZ2109" s="116" t="s">
        <v>4147</v>
      </c>
      <c r="BA2109" s="116" t="str">
        <f t="shared" si="467"/>
        <v>RT5</v>
      </c>
    </row>
    <row r="2110" spans="48:53" hidden="1" x14ac:dyDescent="0.3">
      <c r="AV2110" s="115" t="str">
        <f t="shared" si="466"/>
        <v>RT5EATING DISORDERS 1 (EPMA)</v>
      </c>
      <c r="AW2110" s="116" t="s">
        <v>4467</v>
      </c>
      <c r="AX2110" s="116" t="s">
        <v>4468</v>
      </c>
      <c r="AY2110" s="116" t="s">
        <v>4467</v>
      </c>
      <c r="AZ2110" s="116" t="s">
        <v>4468</v>
      </c>
      <c r="BA2110" s="116" t="str">
        <f t="shared" si="467"/>
        <v>RT5</v>
      </c>
    </row>
    <row r="2111" spans="48:53" hidden="1" x14ac:dyDescent="0.3">
      <c r="AV2111" s="115" t="str">
        <f t="shared" si="466"/>
        <v>RT5EATING DISORDERS 2</v>
      </c>
      <c r="AW2111" s="116" t="s">
        <v>4469</v>
      </c>
      <c r="AX2111" s="116" t="s">
        <v>4470</v>
      </c>
      <c r="AY2111" s="116" t="s">
        <v>4469</v>
      </c>
      <c r="AZ2111" s="116" t="s">
        <v>4470</v>
      </c>
      <c r="BA2111" s="116" t="str">
        <f t="shared" si="467"/>
        <v>RT5</v>
      </c>
    </row>
    <row r="2112" spans="48:53" hidden="1" x14ac:dyDescent="0.3">
      <c r="AV2112" s="115" t="str">
        <f t="shared" si="466"/>
        <v>RT5EATING DISORDERS 2 (EPMA)</v>
      </c>
      <c r="AW2112" s="116" t="s">
        <v>4471</v>
      </c>
      <c r="AX2112" s="116" t="s">
        <v>4472</v>
      </c>
      <c r="AY2112" s="116" t="s">
        <v>4471</v>
      </c>
      <c r="AZ2112" s="116" t="s">
        <v>4472</v>
      </c>
      <c r="BA2112" s="116" t="str">
        <f t="shared" si="467"/>
        <v>RT5</v>
      </c>
    </row>
    <row r="2113" spans="48:53" hidden="1" x14ac:dyDescent="0.3">
      <c r="AV2113" s="115" t="str">
        <f t="shared" si="466"/>
        <v>RT5EATING DISORDERS 3</v>
      </c>
      <c r="AW2113" s="116" t="s">
        <v>4473</v>
      </c>
      <c r="AX2113" s="116" t="s">
        <v>4474</v>
      </c>
      <c r="AY2113" s="116" t="s">
        <v>4473</v>
      </c>
      <c r="AZ2113" s="116" t="s">
        <v>4474</v>
      </c>
      <c r="BA2113" s="116" t="str">
        <f t="shared" si="467"/>
        <v>RT5</v>
      </c>
    </row>
    <row r="2114" spans="48:53" hidden="1" x14ac:dyDescent="0.3">
      <c r="AV2114" s="115" t="str">
        <f t="shared" si="466"/>
        <v>RT5EATING DISORDERS 3 (EPMA)</v>
      </c>
      <c r="AW2114" s="116" t="s">
        <v>4475</v>
      </c>
      <c r="AX2114" s="116" t="s">
        <v>4476</v>
      </c>
      <c r="AY2114" s="116" t="s">
        <v>4475</v>
      </c>
      <c r="AZ2114" s="116" t="s">
        <v>4476</v>
      </c>
      <c r="BA2114" s="116" t="str">
        <f t="shared" si="467"/>
        <v>RT5</v>
      </c>
    </row>
    <row r="2115" spans="48:53" hidden="1" x14ac:dyDescent="0.3">
      <c r="AV2115" s="115" t="str">
        <f t="shared" si="466"/>
        <v>RT5EATING DISORDERS 4</v>
      </c>
      <c r="AW2115" s="116" t="s">
        <v>4152</v>
      </c>
      <c r="AX2115" s="116" t="s">
        <v>4153</v>
      </c>
      <c r="AY2115" s="116" t="s">
        <v>4152</v>
      </c>
      <c r="AZ2115" s="116" t="s">
        <v>4153</v>
      </c>
      <c r="BA2115" s="116" t="str">
        <f t="shared" si="467"/>
        <v>RT5</v>
      </c>
    </row>
    <row r="2116" spans="48:53" hidden="1" x14ac:dyDescent="0.3">
      <c r="AV2116" s="115" t="str">
        <f t="shared" si="466"/>
        <v>RT5EATING DISORDERS 4 (EPMA)</v>
      </c>
      <c r="AW2116" s="116" t="s">
        <v>4158</v>
      </c>
      <c r="AX2116" s="116" t="s">
        <v>4159</v>
      </c>
      <c r="AY2116" s="116" t="s">
        <v>4158</v>
      </c>
      <c r="AZ2116" s="116" t="s">
        <v>4159</v>
      </c>
      <c r="BA2116" s="116" t="str">
        <f t="shared" si="467"/>
        <v>RT5</v>
      </c>
    </row>
    <row r="2117" spans="48:53" hidden="1" x14ac:dyDescent="0.3">
      <c r="AV2117" s="115" t="str">
        <f t="shared" si="466"/>
        <v>RT5EVINGTON CENTRE</v>
      </c>
      <c r="AW2117" s="116" t="s">
        <v>8222</v>
      </c>
      <c r="AX2117" s="116" t="s">
        <v>9452</v>
      </c>
      <c r="AY2117" s="116" t="s">
        <v>8222</v>
      </c>
      <c r="AZ2117" s="116" t="s">
        <v>9452</v>
      </c>
      <c r="BA2117" s="116" t="str">
        <f t="shared" si="467"/>
        <v>RT5</v>
      </c>
    </row>
    <row r="2118" spans="48:53" hidden="1" x14ac:dyDescent="0.3">
      <c r="AV2118" s="115" t="str">
        <f t="shared" si="466"/>
        <v>RT5EXTERNAL AUDITORS</v>
      </c>
      <c r="AW2118" s="116" t="s">
        <v>4527</v>
      </c>
      <c r="AX2118" s="116" t="s">
        <v>4528</v>
      </c>
      <c r="AY2118" s="116" t="s">
        <v>4527</v>
      </c>
      <c r="AZ2118" s="116" t="s">
        <v>4528</v>
      </c>
      <c r="BA2118" s="116" t="str">
        <f t="shared" si="467"/>
        <v>RT5</v>
      </c>
    </row>
    <row r="2119" spans="48:53" hidden="1" x14ac:dyDescent="0.3">
      <c r="AV2119" s="115" t="str">
        <f t="shared" si="466"/>
        <v>RT5FEILDING PALMER WARD</v>
      </c>
      <c r="AW2119" s="116" t="s">
        <v>4511</v>
      </c>
      <c r="AX2119" s="116" t="s">
        <v>4512</v>
      </c>
      <c r="AY2119" s="116" t="s">
        <v>4511</v>
      </c>
      <c r="AZ2119" s="116" t="s">
        <v>4512</v>
      </c>
      <c r="BA2119" s="116" t="str">
        <f t="shared" si="467"/>
        <v>RT5</v>
      </c>
    </row>
    <row r="2120" spans="48:53" hidden="1" x14ac:dyDescent="0.3">
      <c r="AV2120" s="115" t="str">
        <f t="shared" si="466"/>
        <v>RT5FIELDING PALMER HOSPITAL</v>
      </c>
      <c r="AW2120" s="116" t="s">
        <v>4437</v>
      </c>
      <c r="AX2120" s="116" t="s">
        <v>4438</v>
      </c>
      <c r="AY2120" s="116" t="s">
        <v>4437</v>
      </c>
      <c r="AZ2120" s="116" t="s">
        <v>4438</v>
      </c>
      <c r="BA2120" s="116" t="str">
        <f t="shared" si="467"/>
        <v>RT5</v>
      </c>
    </row>
    <row r="2121" spans="48:53" hidden="1" x14ac:dyDescent="0.3">
      <c r="AV2121" s="115" t="str">
        <f t="shared" si="466"/>
        <v>RT5FORENSIC 1</v>
      </c>
      <c r="AW2121" s="116" t="s">
        <v>4317</v>
      </c>
      <c r="AX2121" s="116" t="s">
        <v>4318</v>
      </c>
      <c r="AY2121" s="116" t="s">
        <v>4317</v>
      </c>
      <c r="AZ2121" s="116" t="s">
        <v>4318</v>
      </c>
      <c r="BA2121" s="116" t="str">
        <f t="shared" si="467"/>
        <v>RT5</v>
      </c>
    </row>
    <row r="2122" spans="48:53" hidden="1" x14ac:dyDescent="0.3">
      <c r="AV2122" s="115" t="str">
        <f t="shared" si="466"/>
        <v>RT5FORENSIC 1 (EPMA)</v>
      </c>
      <c r="AW2122" s="116" t="s">
        <v>4319</v>
      </c>
      <c r="AX2122" s="116" t="s">
        <v>4320</v>
      </c>
      <c r="AY2122" s="116" t="s">
        <v>4319</v>
      </c>
      <c r="AZ2122" s="116" t="s">
        <v>4320</v>
      </c>
      <c r="BA2122" s="116" t="str">
        <f t="shared" si="467"/>
        <v>RT5</v>
      </c>
    </row>
    <row r="2123" spans="48:53" hidden="1" x14ac:dyDescent="0.3">
      <c r="AV2123" s="115" t="str">
        <f t="shared" si="466"/>
        <v>RT5FORENSIC 2</v>
      </c>
      <c r="AW2123" s="116" t="s">
        <v>4321</v>
      </c>
      <c r="AX2123" s="116" t="s">
        <v>4322</v>
      </c>
      <c r="AY2123" s="116" t="s">
        <v>4321</v>
      </c>
      <c r="AZ2123" s="116" t="s">
        <v>4322</v>
      </c>
      <c r="BA2123" s="116" t="str">
        <f t="shared" si="467"/>
        <v>RT5</v>
      </c>
    </row>
    <row r="2124" spans="48:53" hidden="1" x14ac:dyDescent="0.3">
      <c r="AV2124" s="115" t="str">
        <f t="shared" si="466"/>
        <v>RT5FORENSIC 2 (EPMA)</v>
      </c>
      <c r="AW2124" s="116" t="s">
        <v>4323</v>
      </c>
      <c r="AX2124" s="116" t="s">
        <v>4324</v>
      </c>
      <c r="AY2124" s="116" t="s">
        <v>4323</v>
      </c>
      <c r="AZ2124" s="116" t="s">
        <v>4324</v>
      </c>
      <c r="BA2124" s="116" t="str">
        <f t="shared" si="467"/>
        <v>RT5</v>
      </c>
    </row>
    <row r="2125" spans="48:53" hidden="1" x14ac:dyDescent="0.3">
      <c r="AV2125" s="115" t="str">
        <f t="shared" si="466"/>
        <v>RT5FORENSIC 3</v>
      </c>
      <c r="AW2125" s="116" t="s">
        <v>4485</v>
      </c>
      <c r="AX2125" s="116" t="s">
        <v>4486</v>
      </c>
      <c r="AY2125" s="116" t="s">
        <v>4485</v>
      </c>
      <c r="AZ2125" s="116" t="s">
        <v>4486</v>
      </c>
      <c r="BA2125" s="116" t="str">
        <f t="shared" si="467"/>
        <v>RT5</v>
      </c>
    </row>
    <row r="2126" spans="48:53" hidden="1" x14ac:dyDescent="0.3">
      <c r="AV2126" s="115" t="str">
        <f t="shared" si="466"/>
        <v>RT5FORENSIC 3 (EPMA)</v>
      </c>
      <c r="AW2126" s="116" t="s">
        <v>4487</v>
      </c>
      <c r="AX2126" s="116" t="s">
        <v>4488</v>
      </c>
      <c r="AY2126" s="116" t="s">
        <v>4487</v>
      </c>
      <c r="AZ2126" s="116" t="s">
        <v>4488</v>
      </c>
      <c r="BA2126" s="116" t="str">
        <f t="shared" si="467"/>
        <v>RT5</v>
      </c>
    </row>
    <row r="2127" spans="48:53" hidden="1" x14ac:dyDescent="0.3">
      <c r="AV2127" s="115" t="str">
        <f t="shared" si="466"/>
        <v>RT5GILLIVERS</v>
      </c>
      <c r="AW2127" s="116" t="s">
        <v>8224</v>
      </c>
      <c r="AX2127" s="116" t="s">
        <v>9453</v>
      </c>
      <c r="AY2127" s="116" t="s">
        <v>8224</v>
      </c>
      <c r="AZ2127" s="116" t="s">
        <v>9453</v>
      </c>
      <c r="BA2127" s="116" t="str">
        <f t="shared" si="467"/>
        <v>RT5</v>
      </c>
    </row>
    <row r="2128" spans="48:53" hidden="1" x14ac:dyDescent="0.3">
      <c r="AV2128" s="115" t="str">
        <f t="shared" si="466"/>
        <v>RT5GLENFRITH UNIT FOR LEARNING DISABILITIES</v>
      </c>
      <c r="AW2128" s="116" t="s">
        <v>4236</v>
      </c>
      <c r="AX2128" s="116" t="s">
        <v>4237</v>
      </c>
      <c r="AY2128" s="116" t="s">
        <v>4236</v>
      </c>
      <c r="AZ2128" s="116" t="s">
        <v>4237</v>
      </c>
      <c r="BA2128" s="116" t="str">
        <f t="shared" si="467"/>
        <v>RT5</v>
      </c>
    </row>
    <row r="2129" spans="48:53" hidden="1" x14ac:dyDescent="0.3">
      <c r="AV2129" s="115" t="str">
        <f t="shared" si="466"/>
        <v>RT5GORSE HILL HOSPITAL</v>
      </c>
      <c r="AW2129" s="116" t="s">
        <v>4238</v>
      </c>
      <c r="AX2129" s="116" t="s">
        <v>4239</v>
      </c>
      <c r="AY2129" s="116" t="s">
        <v>4238</v>
      </c>
      <c r="AZ2129" s="116" t="s">
        <v>4239</v>
      </c>
      <c r="BA2129" s="116" t="str">
        <f t="shared" si="467"/>
        <v>RT5</v>
      </c>
    </row>
    <row r="2130" spans="48:53" hidden="1" x14ac:dyDescent="0.3">
      <c r="AV2130" s="115" t="str">
        <f t="shared" si="466"/>
        <v>RT5GRASMERE</v>
      </c>
      <c r="AW2130" s="116" t="s">
        <v>4234</v>
      </c>
      <c r="AX2130" s="116" t="s">
        <v>4235</v>
      </c>
      <c r="AY2130" s="116" t="s">
        <v>4234</v>
      </c>
      <c r="AZ2130" s="116" t="s">
        <v>4235</v>
      </c>
      <c r="BA2130" s="116" t="str">
        <f t="shared" si="467"/>
        <v>RT5</v>
      </c>
    </row>
    <row r="2131" spans="48:53" hidden="1" x14ac:dyDescent="0.3">
      <c r="AV2131" s="115" t="str">
        <f t="shared" si="466"/>
        <v>RT5H &amp; B HOSPITAL WARDS</v>
      </c>
      <c r="AW2131" s="116" t="s">
        <v>4513</v>
      </c>
      <c r="AX2131" s="116" t="s">
        <v>4514</v>
      </c>
      <c r="AY2131" s="116" t="s">
        <v>4513</v>
      </c>
      <c r="AZ2131" s="116" t="s">
        <v>4514</v>
      </c>
      <c r="BA2131" s="116" t="str">
        <f t="shared" si="467"/>
        <v>RT5</v>
      </c>
    </row>
    <row r="2132" spans="48:53" hidden="1" x14ac:dyDescent="0.3">
      <c r="AV2132" s="115" t="str">
        <f t="shared" si="466"/>
        <v>RT5HERSCHEL PRINS</v>
      </c>
      <c r="AW2132" s="116" t="s">
        <v>8218</v>
      </c>
      <c r="AX2132" s="116" t="s">
        <v>9454</v>
      </c>
      <c r="AY2132" s="116" t="s">
        <v>8218</v>
      </c>
      <c r="AZ2132" s="116" t="s">
        <v>9454</v>
      </c>
      <c r="BA2132" s="116" t="str">
        <f t="shared" si="467"/>
        <v>RT5</v>
      </c>
    </row>
    <row r="2133" spans="48:53" hidden="1" x14ac:dyDescent="0.3">
      <c r="AV2133" s="115" t="str">
        <f t="shared" si="466"/>
        <v>RT5HINCKLEY AND BOSWORTH 1</v>
      </c>
      <c r="AW2133" s="116" t="s">
        <v>4325</v>
      </c>
      <c r="AX2133" s="116" t="s">
        <v>4326</v>
      </c>
      <c r="AY2133" s="116" t="s">
        <v>4325</v>
      </c>
      <c r="AZ2133" s="116" t="s">
        <v>4326</v>
      </c>
      <c r="BA2133" s="116" t="str">
        <f t="shared" si="467"/>
        <v>RT5</v>
      </c>
    </row>
    <row r="2134" spans="48:53" hidden="1" x14ac:dyDescent="0.3">
      <c r="AV2134" s="115" t="str">
        <f t="shared" si="466"/>
        <v>RT5HINCKLEY AND BOSWORTH 1 (EPMA)</v>
      </c>
      <c r="AW2134" s="116" t="s">
        <v>4327</v>
      </c>
      <c r="AX2134" s="116" t="s">
        <v>4328</v>
      </c>
      <c r="AY2134" s="116" t="s">
        <v>4327</v>
      </c>
      <c r="AZ2134" s="116" t="s">
        <v>4328</v>
      </c>
      <c r="BA2134" s="116" t="str">
        <f t="shared" si="467"/>
        <v>RT5</v>
      </c>
    </row>
    <row r="2135" spans="48:53" hidden="1" x14ac:dyDescent="0.3">
      <c r="AV2135" s="115" t="str">
        <f t="shared" si="466"/>
        <v>RT5HINCKLEY AND BOSWORTH 2</v>
      </c>
      <c r="AW2135" s="116" t="s">
        <v>4329</v>
      </c>
      <c r="AX2135" s="116" t="s">
        <v>4330</v>
      </c>
      <c r="AY2135" s="116" t="s">
        <v>4329</v>
      </c>
      <c r="AZ2135" s="116" t="s">
        <v>4330</v>
      </c>
      <c r="BA2135" s="116" t="str">
        <f t="shared" si="467"/>
        <v>RT5</v>
      </c>
    </row>
    <row r="2136" spans="48:53" hidden="1" x14ac:dyDescent="0.3">
      <c r="AV2136" s="115" t="str">
        <f t="shared" si="466"/>
        <v>RT5HINCKLEY AND BOSWORTH 2 (EPMA)</v>
      </c>
      <c r="AW2136" s="116" t="s">
        <v>4331</v>
      </c>
      <c r="AX2136" s="116" t="s">
        <v>4332</v>
      </c>
      <c r="AY2136" s="116" t="s">
        <v>4331</v>
      </c>
      <c r="AZ2136" s="116" t="s">
        <v>4332</v>
      </c>
      <c r="BA2136" s="116" t="str">
        <f t="shared" si="467"/>
        <v>RT5</v>
      </c>
    </row>
    <row r="2137" spans="48:53" hidden="1" x14ac:dyDescent="0.3">
      <c r="AV2137" s="115" t="str">
        <f t="shared" si="466"/>
        <v>RT5HINCKLEY AND BOSWORTH 3</v>
      </c>
      <c r="AW2137" s="116" t="s">
        <v>4333</v>
      </c>
      <c r="AX2137" s="116" t="s">
        <v>4334</v>
      </c>
      <c r="AY2137" s="116" t="s">
        <v>4333</v>
      </c>
      <c r="AZ2137" s="116" t="s">
        <v>4334</v>
      </c>
      <c r="BA2137" s="116" t="str">
        <f t="shared" si="467"/>
        <v>RT5</v>
      </c>
    </row>
    <row r="2138" spans="48:53" hidden="1" x14ac:dyDescent="0.3">
      <c r="AV2138" s="115" t="str">
        <f t="shared" si="466"/>
        <v>RT5HINCKLEY AND BOSWORTH 3 (EPMA)</v>
      </c>
      <c r="AW2138" s="116" t="s">
        <v>4335</v>
      </c>
      <c r="AX2138" s="116" t="s">
        <v>4336</v>
      </c>
      <c r="AY2138" s="116" t="s">
        <v>4335</v>
      </c>
      <c r="AZ2138" s="116" t="s">
        <v>4336</v>
      </c>
      <c r="BA2138" s="116" t="str">
        <f t="shared" si="467"/>
        <v>RT5</v>
      </c>
    </row>
    <row r="2139" spans="48:53" hidden="1" x14ac:dyDescent="0.3">
      <c r="AV2139" s="115" t="str">
        <f t="shared" si="466"/>
        <v>RT5HINCKLEY AND DISTRICT HOSPITAL</v>
      </c>
      <c r="AW2139" s="116" t="s">
        <v>4439</v>
      </c>
      <c r="AX2139" s="116" t="s">
        <v>4440</v>
      </c>
      <c r="AY2139" s="116" t="s">
        <v>4439</v>
      </c>
      <c r="AZ2139" s="116" t="s">
        <v>4440</v>
      </c>
      <c r="BA2139" s="116" t="str">
        <f t="shared" si="467"/>
        <v>RT5</v>
      </c>
    </row>
    <row r="2140" spans="48:53" hidden="1" x14ac:dyDescent="0.3">
      <c r="AV2140" s="115" t="str">
        <f t="shared" si="466"/>
        <v>RT5LD 1</v>
      </c>
      <c r="AW2140" s="116" t="s">
        <v>4477</v>
      </c>
      <c r="AX2140" s="116" t="s">
        <v>4478</v>
      </c>
      <c r="AY2140" s="116" t="s">
        <v>4477</v>
      </c>
      <c r="AZ2140" s="116" t="s">
        <v>4478</v>
      </c>
      <c r="BA2140" s="116" t="str">
        <f t="shared" si="467"/>
        <v>RT5</v>
      </c>
    </row>
    <row r="2141" spans="48:53" hidden="1" x14ac:dyDescent="0.3">
      <c r="AV2141" s="115" t="str">
        <f t="shared" si="466"/>
        <v>RT5LD 1 (EPMA)</v>
      </c>
      <c r="AW2141" s="116" t="s">
        <v>4479</v>
      </c>
      <c r="AX2141" s="116" t="s">
        <v>4480</v>
      </c>
      <c r="AY2141" s="116" t="s">
        <v>4479</v>
      </c>
      <c r="AZ2141" s="116" t="s">
        <v>4480</v>
      </c>
      <c r="BA2141" s="116" t="str">
        <f t="shared" si="467"/>
        <v>RT5</v>
      </c>
    </row>
    <row r="2142" spans="48:53" hidden="1" x14ac:dyDescent="0.3">
      <c r="AV2142" s="115" t="str">
        <f t="shared" si="466"/>
        <v>RT5LD 2</v>
      </c>
      <c r="AW2142" s="116" t="s">
        <v>4174</v>
      </c>
      <c r="AX2142" s="116" t="s">
        <v>4175</v>
      </c>
      <c r="AY2142" s="116" t="s">
        <v>4174</v>
      </c>
      <c r="AZ2142" s="116" t="s">
        <v>4175</v>
      </c>
      <c r="BA2142" s="116" t="str">
        <f t="shared" si="467"/>
        <v>RT5</v>
      </c>
    </row>
    <row r="2143" spans="48:53" hidden="1" x14ac:dyDescent="0.3">
      <c r="AV2143" s="115" t="str">
        <f t="shared" si="466"/>
        <v>RT5LD 2 (EPMA)</v>
      </c>
      <c r="AW2143" s="116" t="s">
        <v>4190</v>
      </c>
      <c r="AX2143" s="116" t="s">
        <v>4191</v>
      </c>
      <c r="AY2143" s="116" t="s">
        <v>4190</v>
      </c>
      <c r="AZ2143" s="116" t="s">
        <v>4191</v>
      </c>
      <c r="BA2143" s="116" t="str">
        <f t="shared" si="467"/>
        <v>RT5</v>
      </c>
    </row>
    <row r="2144" spans="48:53" hidden="1" x14ac:dyDescent="0.3">
      <c r="AV2144" s="115" t="str">
        <f t="shared" si="466"/>
        <v>RT5LD 3</v>
      </c>
      <c r="AW2144" s="116" t="s">
        <v>4196</v>
      </c>
      <c r="AX2144" s="116" t="s">
        <v>4197</v>
      </c>
      <c r="AY2144" s="116" t="s">
        <v>4196</v>
      </c>
      <c r="AZ2144" s="116" t="s">
        <v>4197</v>
      </c>
      <c r="BA2144" s="116" t="str">
        <f t="shared" si="467"/>
        <v>RT5</v>
      </c>
    </row>
    <row r="2145" spans="48:53" hidden="1" x14ac:dyDescent="0.3">
      <c r="AV2145" s="115" t="str">
        <f t="shared" si="466"/>
        <v>RT5LD 3 (EPMA)</v>
      </c>
      <c r="AW2145" s="116" t="s">
        <v>4202</v>
      </c>
      <c r="AX2145" s="116" t="s">
        <v>4203</v>
      </c>
      <c r="AY2145" s="116" t="s">
        <v>4202</v>
      </c>
      <c r="AZ2145" s="116" t="s">
        <v>4203</v>
      </c>
      <c r="BA2145" s="116" t="str">
        <f t="shared" si="467"/>
        <v>RT5</v>
      </c>
    </row>
    <row r="2146" spans="48:53" hidden="1" x14ac:dyDescent="0.3">
      <c r="AV2146" s="115" t="str">
        <f t="shared" si="466"/>
        <v>RT5LD 4</v>
      </c>
      <c r="AW2146" s="116" t="s">
        <v>4210</v>
      </c>
      <c r="AX2146" s="116" t="s">
        <v>4211</v>
      </c>
      <c r="AY2146" s="116" t="s">
        <v>4210</v>
      </c>
      <c r="AZ2146" s="116" t="s">
        <v>4211</v>
      </c>
      <c r="BA2146" s="116" t="str">
        <f t="shared" si="467"/>
        <v>RT5</v>
      </c>
    </row>
    <row r="2147" spans="48:53" hidden="1" x14ac:dyDescent="0.3">
      <c r="AV2147" s="115" t="str">
        <f t="shared" si="466"/>
        <v>RT5LD 4 (EPMA)</v>
      </c>
      <c r="AW2147" s="116" t="s">
        <v>4134</v>
      </c>
      <c r="AX2147" s="116" t="s">
        <v>4135</v>
      </c>
      <c r="AY2147" s="116" t="s">
        <v>4134</v>
      </c>
      <c r="AZ2147" s="116" t="s">
        <v>4135</v>
      </c>
      <c r="BA2147" s="116" t="str">
        <f t="shared" si="467"/>
        <v>RT5</v>
      </c>
    </row>
    <row r="2148" spans="48:53" hidden="1" x14ac:dyDescent="0.3">
      <c r="AV2148" s="115" t="str">
        <f t="shared" si="466"/>
        <v>RT5LD 5</v>
      </c>
      <c r="AW2148" s="116" t="s">
        <v>4148</v>
      </c>
      <c r="AX2148" s="116" t="s">
        <v>4149</v>
      </c>
      <c r="AY2148" s="116" t="s">
        <v>4148</v>
      </c>
      <c r="AZ2148" s="116" t="s">
        <v>4149</v>
      </c>
      <c r="BA2148" s="116" t="str">
        <f t="shared" si="467"/>
        <v>RT5</v>
      </c>
    </row>
    <row r="2149" spans="48:53" hidden="1" x14ac:dyDescent="0.3">
      <c r="AV2149" s="115" t="str">
        <f t="shared" si="466"/>
        <v>RT5LD 5 (EPMA)</v>
      </c>
      <c r="AW2149" s="116" t="s">
        <v>4154</v>
      </c>
      <c r="AX2149" s="116" t="s">
        <v>4155</v>
      </c>
      <c r="AY2149" s="116" t="s">
        <v>4154</v>
      </c>
      <c r="AZ2149" s="116" t="s">
        <v>4155</v>
      </c>
      <c r="BA2149" s="116" t="str">
        <f t="shared" si="467"/>
        <v>RT5</v>
      </c>
    </row>
    <row r="2150" spans="48:53" hidden="1" x14ac:dyDescent="0.3">
      <c r="AV2150" s="115" t="str">
        <f t="shared" si="466"/>
        <v>RT5LD 6</v>
      </c>
      <c r="AW2150" s="116" t="s">
        <v>4160</v>
      </c>
      <c r="AX2150" s="116" t="s">
        <v>4161</v>
      </c>
      <c r="AY2150" s="116" t="s">
        <v>4160</v>
      </c>
      <c r="AZ2150" s="116" t="s">
        <v>4161</v>
      </c>
      <c r="BA2150" s="116" t="str">
        <f t="shared" si="467"/>
        <v>RT5</v>
      </c>
    </row>
    <row r="2151" spans="48:53" hidden="1" x14ac:dyDescent="0.3">
      <c r="AV2151" s="115" t="str">
        <f t="shared" si="466"/>
        <v>RT5LD 6 (EPMA)</v>
      </c>
      <c r="AW2151" s="116" t="s">
        <v>4176</v>
      </c>
      <c r="AX2151" s="116" t="s">
        <v>4177</v>
      </c>
      <c r="AY2151" s="116" t="s">
        <v>4176</v>
      </c>
      <c r="AZ2151" s="116" t="s">
        <v>4177</v>
      </c>
      <c r="BA2151" s="116" t="str">
        <f t="shared" si="467"/>
        <v>RT5</v>
      </c>
    </row>
    <row r="2152" spans="48:53" hidden="1" x14ac:dyDescent="0.3">
      <c r="AV2152" s="115" t="str">
        <f t="shared" si="466"/>
        <v>RT5LD 7</v>
      </c>
      <c r="AW2152" s="116" t="s">
        <v>4499</v>
      </c>
      <c r="AX2152" s="116" t="s">
        <v>4500</v>
      </c>
      <c r="AY2152" s="116" t="s">
        <v>4499</v>
      </c>
      <c r="AZ2152" s="116" t="s">
        <v>4500</v>
      </c>
      <c r="BA2152" s="116" t="str">
        <f t="shared" si="467"/>
        <v>RT5</v>
      </c>
    </row>
    <row r="2153" spans="48:53" hidden="1" x14ac:dyDescent="0.3">
      <c r="AV2153" s="115" t="str">
        <f t="shared" si="466"/>
        <v>RT5LD 7 (EPMA)</v>
      </c>
      <c r="AW2153" s="116" t="s">
        <v>4192</v>
      </c>
      <c r="AX2153" s="116" t="s">
        <v>4193</v>
      </c>
      <c r="AY2153" s="116" t="s">
        <v>4192</v>
      </c>
      <c r="AZ2153" s="116" t="s">
        <v>4193</v>
      </c>
      <c r="BA2153" s="116" t="str">
        <f t="shared" si="467"/>
        <v>RT5</v>
      </c>
    </row>
    <row r="2154" spans="48:53" hidden="1" x14ac:dyDescent="0.3">
      <c r="AV2154" s="115" t="str">
        <f t="shared" si="466"/>
        <v>RT5LEICESTER FRITH (ALFRED HILL)</v>
      </c>
      <c r="AW2154" s="116" t="s">
        <v>4164</v>
      </c>
      <c r="AX2154" s="116" t="s">
        <v>4165</v>
      </c>
      <c r="AY2154" s="116" t="s">
        <v>4164</v>
      </c>
      <c r="AZ2154" s="116" t="s">
        <v>4165</v>
      </c>
      <c r="BA2154" s="116" t="str">
        <f t="shared" si="467"/>
        <v>RT5</v>
      </c>
    </row>
    <row r="2155" spans="48:53" hidden="1" x14ac:dyDescent="0.3">
      <c r="AV2155" s="115" t="str">
        <f t="shared" si="466"/>
        <v>RT5LEICESTER FRITH (BALDWIN UNIT)</v>
      </c>
      <c r="AW2155" s="116" t="s">
        <v>4166</v>
      </c>
      <c r="AX2155" s="116" t="s">
        <v>4167</v>
      </c>
      <c r="AY2155" s="116" t="s">
        <v>4166</v>
      </c>
      <c r="AZ2155" s="116" t="s">
        <v>4167</v>
      </c>
      <c r="BA2155" s="116" t="str">
        <f t="shared" si="467"/>
        <v>RT5</v>
      </c>
    </row>
    <row r="2156" spans="48:53" hidden="1" x14ac:dyDescent="0.3">
      <c r="AV2156" s="115" t="str">
        <f t="shared" si="466"/>
        <v>RT5LEICESTER FRITH (DOROTHY BATES SUB STATION)</v>
      </c>
      <c r="AW2156" s="116" t="s">
        <v>4407</v>
      </c>
      <c r="AX2156" s="116" t="s">
        <v>4408</v>
      </c>
      <c r="AY2156" s="116" t="s">
        <v>4407</v>
      </c>
      <c r="AZ2156" s="116" t="s">
        <v>4408</v>
      </c>
      <c r="BA2156" s="116" t="str">
        <f t="shared" si="467"/>
        <v>RT5</v>
      </c>
    </row>
    <row r="2157" spans="48:53" hidden="1" x14ac:dyDescent="0.3">
      <c r="AV2157" s="115" t="str">
        <f t="shared" si="466"/>
        <v>RT5LEICESTER FRITH (FOSSE PRINT UNIT)</v>
      </c>
      <c r="AW2157" s="116" t="s">
        <v>4168</v>
      </c>
      <c r="AX2157" s="116" t="s">
        <v>4169</v>
      </c>
      <c r="AY2157" s="116" t="s">
        <v>4168</v>
      </c>
      <c r="AZ2157" s="116" t="s">
        <v>4169</v>
      </c>
      <c r="BA2157" s="116" t="str">
        <f t="shared" si="467"/>
        <v>RT5</v>
      </c>
    </row>
    <row r="2158" spans="48:53" hidden="1" x14ac:dyDescent="0.3">
      <c r="AV2158" s="115" t="str">
        <f t="shared" si="466"/>
        <v>RT5LEICESTER FRITH (FURTHER EDUCATION BUILDING)</v>
      </c>
      <c r="AW2158" s="116" t="s">
        <v>4170</v>
      </c>
      <c r="AX2158" s="116" t="s">
        <v>4171</v>
      </c>
      <c r="AY2158" s="116" t="s">
        <v>4170</v>
      </c>
      <c r="AZ2158" s="116" t="s">
        <v>4171</v>
      </c>
      <c r="BA2158" s="116" t="str">
        <f t="shared" si="467"/>
        <v>RT5</v>
      </c>
    </row>
    <row r="2159" spans="48:53" hidden="1" x14ac:dyDescent="0.3">
      <c r="AV2159" s="115" t="str">
        <f t="shared" si="466"/>
        <v>RT5LEICESTER FRITH (GARAGES)</v>
      </c>
      <c r="AW2159" s="116" t="s">
        <v>4409</v>
      </c>
      <c r="AX2159" s="116" t="s">
        <v>4410</v>
      </c>
      <c r="AY2159" s="116" t="s">
        <v>4409</v>
      </c>
      <c r="AZ2159" s="116" t="s">
        <v>4410</v>
      </c>
      <c r="BA2159" s="116" t="str">
        <f t="shared" si="467"/>
        <v>RT5</v>
      </c>
    </row>
    <row r="2160" spans="48:53" hidden="1" x14ac:dyDescent="0.3">
      <c r="AV2160" s="115" t="str">
        <f t="shared" si="466"/>
        <v>RT5LEICESTER FRITH (MEADOW LAND)</v>
      </c>
      <c r="AW2160" s="116" t="s">
        <v>4411</v>
      </c>
      <c r="AX2160" s="116" t="s">
        <v>4412</v>
      </c>
      <c r="AY2160" s="116" t="s">
        <v>4411</v>
      </c>
      <c r="AZ2160" s="116" t="s">
        <v>4412</v>
      </c>
      <c r="BA2160" s="116" t="str">
        <f t="shared" si="467"/>
        <v>RT5</v>
      </c>
    </row>
    <row r="2161" spans="48:53" hidden="1" x14ac:dyDescent="0.3">
      <c r="AV2161" s="115" t="str">
        <f t="shared" si="466"/>
        <v>RT5LEICESTER FRITH (REHABILITATION BUILDING)</v>
      </c>
      <c r="AW2161" s="116" t="s">
        <v>4180</v>
      </c>
      <c r="AX2161" s="116" t="s">
        <v>4181</v>
      </c>
      <c r="AY2161" s="116" t="s">
        <v>4180</v>
      </c>
      <c r="AZ2161" s="116" t="s">
        <v>4181</v>
      </c>
      <c r="BA2161" s="116" t="str">
        <f t="shared" si="467"/>
        <v>RT5</v>
      </c>
    </row>
    <row r="2162" spans="48:53" hidden="1" x14ac:dyDescent="0.3">
      <c r="AV2162" s="115" t="str">
        <f t="shared" si="466"/>
        <v>RT5LEICESTER FRITH (SNOOZLEUM)</v>
      </c>
      <c r="AW2162" s="116" t="s">
        <v>4182</v>
      </c>
      <c r="AX2162" s="116" t="s">
        <v>4183</v>
      </c>
      <c r="AY2162" s="116" t="s">
        <v>4182</v>
      </c>
      <c r="AZ2162" s="116" t="s">
        <v>4183</v>
      </c>
      <c r="BA2162" s="116" t="str">
        <f t="shared" si="467"/>
        <v>RT5</v>
      </c>
    </row>
    <row r="2163" spans="48:53" hidden="1" x14ac:dyDescent="0.3">
      <c r="AV2163" s="115" t="str">
        <f t="shared" si="466"/>
        <v>RT5LEICESTER FRITH (THE CHAPEL)</v>
      </c>
      <c r="AW2163" s="116" t="s">
        <v>4405</v>
      </c>
      <c r="AX2163" s="116" t="s">
        <v>4406</v>
      </c>
      <c r="AY2163" s="116" t="s">
        <v>4405</v>
      </c>
      <c r="AZ2163" s="116" t="s">
        <v>4406</v>
      </c>
      <c r="BA2163" s="116" t="str">
        <f t="shared" si="467"/>
        <v>RT5</v>
      </c>
    </row>
    <row r="2164" spans="48:53" hidden="1" x14ac:dyDescent="0.3">
      <c r="AV2164" s="115" t="str">
        <f t="shared" si="466"/>
        <v>RT5LEICESTER FRITH (THE LAURELS)</v>
      </c>
      <c r="AW2164" s="116" t="s">
        <v>4178</v>
      </c>
      <c r="AX2164" s="116" t="s">
        <v>4179</v>
      </c>
      <c r="AY2164" s="116" t="s">
        <v>4178</v>
      </c>
      <c r="AZ2164" s="116" t="s">
        <v>4179</v>
      </c>
      <c r="BA2164" s="116" t="str">
        <f t="shared" si="467"/>
        <v>RT5</v>
      </c>
    </row>
    <row r="2165" spans="48:53" hidden="1" x14ac:dyDescent="0.3">
      <c r="AV2165" s="115" t="str">
        <f t="shared" si="466"/>
        <v>RT5LEICESTER FRITH (THE RECREATION HALL)</v>
      </c>
      <c r="AW2165" s="116" t="s">
        <v>4415</v>
      </c>
      <c r="AX2165" s="116" t="s">
        <v>4416</v>
      </c>
      <c r="AY2165" s="116" t="s">
        <v>4415</v>
      </c>
      <c r="AZ2165" s="116" t="s">
        <v>4416</v>
      </c>
      <c r="BA2165" s="116" t="str">
        <f t="shared" si="467"/>
        <v>RT5</v>
      </c>
    </row>
    <row r="2166" spans="48:53" hidden="1" x14ac:dyDescent="0.3">
      <c r="AV2166" s="115" t="str">
        <f t="shared" si="466"/>
        <v>RT5LEICESTER FRITH (THE TREATMENT UNIT)</v>
      </c>
      <c r="AW2166" s="116" t="s">
        <v>4184</v>
      </c>
      <c r="AX2166" s="116" t="s">
        <v>4185</v>
      </c>
      <c r="AY2166" s="116" t="s">
        <v>4184</v>
      </c>
      <c r="AZ2166" s="116" t="s">
        <v>4185</v>
      </c>
      <c r="BA2166" s="116" t="str">
        <f t="shared" si="467"/>
        <v>RT5</v>
      </c>
    </row>
    <row r="2167" spans="48:53" hidden="1" x14ac:dyDescent="0.3">
      <c r="AV2167" s="115" t="str">
        <f t="shared" si="466"/>
        <v>RT5LEICESTER FRITH HOSPITAL</v>
      </c>
      <c r="AW2167" s="116" t="s">
        <v>4162</v>
      </c>
      <c r="AX2167" s="116" t="s">
        <v>4163</v>
      </c>
      <c r="AY2167" s="116" t="s">
        <v>4162</v>
      </c>
      <c r="AZ2167" s="116" t="s">
        <v>4163</v>
      </c>
      <c r="BA2167" s="116" t="str">
        <f t="shared" si="467"/>
        <v>RT5</v>
      </c>
    </row>
    <row r="2168" spans="48:53" hidden="1" x14ac:dyDescent="0.3">
      <c r="AV2168" s="115" t="str">
        <f t="shared" ref="AV2168:AV2231" si="468">CONCATENATE(LEFT(AW2168, 3),AX2168)</f>
        <v>RT5LEICESTER FRITH HOSPITAL (EPMA)</v>
      </c>
      <c r="AW2168" s="116" t="s">
        <v>4497</v>
      </c>
      <c r="AX2168" s="116" t="s">
        <v>4498</v>
      </c>
      <c r="AY2168" s="116" t="s">
        <v>4497</v>
      </c>
      <c r="AZ2168" s="116" t="s">
        <v>4498</v>
      </c>
      <c r="BA2168" s="116" t="str">
        <f t="shared" ref="BA2168:BA2231" si="469">LEFT(AY2168,3)</f>
        <v>RT5</v>
      </c>
    </row>
    <row r="2169" spans="48:53" hidden="1" x14ac:dyDescent="0.3">
      <c r="AV2169" s="115" t="str">
        <f t="shared" si="468"/>
        <v>RT5LEICESTERSHIRE PARTNERSHIP NHS TRUST (UNIVERSITY HOSPITALS)</v>
      </c>
      <c r="AW2169" s="116" t="s">
        <v>4128</v>
      </c>
      <c r="AX2169" s="116" t="s">
        <v>4129</v>
      </c>
      <c r="AY2169" s="116" t="s">
        <v>4128</v>
      </c>
      <c r="AZ2169" s="116" t="s">
        <v>4129</v>
      </c>
      <c r="BA2169" s="116" t="str">
        <f t="shared" si="469"/>
        <v>RT5</v>
      </c>
    </row>
    <row r="2170" spans="48:53" hidden="1" x14ac:dyDescent="0.3">
      <c r="AV2170" s="115" t="str">
        <f t="shared" si="468"/>
        <v>RT5LEICESTERSHIRE PARTNERSHIP NHS TRUST MENTAL HEALTH SERVICES</v>
      </c>
      <c r="AW2170" s="116" t="s">
        <v>8754</v>
      </c>
      <c r="AX2170" s="116" t="s">
        <v>8755</v>
      </c>
      <c r="AY2170" s="116" t="s">
        <v>8754</v>
      </c>
      <c r="AZ2170" s="116" t="s">
        <v>8755</v>
      </c>
      <c r="BA2170" s="116" t="str">
        <f t="shared" si="469"/>
        <v>RT5</v>
      </c>
    </row>
    <row r="2171" spans="48:53" hidden="1" x14ac:dyDescent="0.3">
      <c r="AV2171" s="115" t="str">
        <f t="shared" si="468"/>
        <v>RT5LOCAL COUNTER FRAUD SPECIALIST</v>
      </c>
      <c r="AW2171" s="116" t="s">
        <v>4228</v>
      </c>
      <c r="AX2171" s="116" t="s">
        <v>4229</v>
      </c>
      <c r="AY2171" s="116" t="s">
        <v>4228</v>
      </c>
      <c r="AZ2171" s="116" t="s">
        <v>4229</v>
      </c>
      <c r="BA2171" s="116" t="str">
        <f t="shared" si="469"/>
        <v>RT5</v>
      </c>
    </row>
    <row r="2172" spans="48:53" hidden="1" x14ac:dyDescent="0.3">
      <c r="AV2172" s="115" t="str">
        <f t="shared" si="468"/>
        <v>RT5LOUGHBOROUGH HOSP WARDS</v>
      </c>
      <c r="AW2172" s="116" t="s">
        <v>4515</v>
      </c>
      <c r="AX2172" s="116" t="s">
        <v>4516</v>
      </c>
      <c r="AY2172" s="116" t="s">
        <v>4515</v>
      </c>
      <c r="AZ2172" s="116" t="s">
        <v>4516</v>
      </c>
      <c r="BA2172" s="116" t="str">
        <f t="shared" si="469"/>
        <v>RT5</v>
      </c>
    </row>
    <row r="2173" spans="48:53" hidden="1" x14ac:dyDescent="0.3">
      <c r="AV2173" s="115" t="str">
        <f t="shared" si="468"/>
        <v>RT5LOUGHBOROUGH HOSPITAL</v>
      </c>
      <c r="AW2173" s="116" t="s">
        <v>4429</v>
      </c>
      <c r="AX2173" s="116" t="s">
        <v>4430</v>
      </c>
      <c r="AY2173" s="116" t="s">
        <v>4429</v>
      </c>
      <c r="AZ2173" s="116" t="s">
        <v>4430</v>
      </c>
      <c r="BA2173" s="116" t="str">
        <f t="shared" si="469"/>
        <v>RT5</v>
      </c>
    </row>
    <row r="2174" spans="48:53" hidden="1" x14ac:dyDescent="0.3">
      <c r="AV2174" s="115" t="str">
        <f t="shared" si="468"/>
        <v>RT5MARKET HARBOROUGH HOSPITAL</v>
      </c>
      <c r="AW2174" s="116" t="s">
        <v>4435</v>
      </c>
      <c r="AX2174" s="116" t="s">
        <v>4436</v>
      </c>
      <c r="AY2174" s="116" t="s">
        <v>4435</v>
      </c>
      <c r="AZ2174" s="116" t="s">
        <v>4436</v>
      </c>
      <c r="BA2174" s="116" t="str">
        <f t="shared" si="469"/>
        <v>RT5</v>
      </c>
    </row>
    <row r="2175" spans="48:53" hidden="1" x14ac:dyDescent="0.3">
      <c r="AV2175" s="115" t="str">
        <f t="shared" si="468"/>
        <v>RT5MEASHAM MEDICAL UNIT</v>
      </c>
      <c r="AW2175" s="116" t="s">
        <v>4307</v>
      </c>
      <c r="AX2175" s="116" t="s">
        <v>4308</v>
      </c>
      <c r="AY2175" s="116" t="s">
        <v>4307</v>
      </c>
      <c r="AZ2175" s="116" t="s">
        <v>4308</v>
      </c>
      <c r="BA2175" s="116" t="str">
        <f t="shared" si="469"/>
        <v>RT5</v>
      </c>
    </row>
    <row r="2176" spans="48:53" hidden="1" x14ac:dyDescent="0.3">
      <c r="AV2176" s="115" t="str">
        <f t="shared" si="468"/>
        <v>RT5MELTON MOWBRAY HOSPITAL</v>
      </c>
      <c r="AW2176" s="116" t="s">
        <v>4425</v>
      </c>
      <c r="AX2176" s="116" t="s">
        <v>4426</v>
      </c>
      <c r="AY2176" s="116" t="s">
        <v>4425</v>
      </c>
      <c r="AZ2176" s="116" t="s">
        <v>4426</v>
      </c>
      <c r="BA2176" s="116" t="str">
        <f t="shared" si="469"/>
        <v>RT5</v>
      </c>
    </row>
    <row r="2177" spans="48:53" hidden="1" x14ac:dyDescent="0.3">
      <c r="AV2177" s="115" t="str">
        <f t="shared" si="468"/>
        <v>RT5MHSOP 1</v>
      </c>
      <c r="AW2177" s="116" t="s">
        <v>4441</v>
      </c>
      <c r="AX2177" s="116" t="s">
        <v>4442</v>
      </c>
      <c r="AY2177" s="116" t="s">
        <v>4441</v>
      </c>
      <c r="AZ2177" s="116" t="s">
        <v>4442</v>
      </c>
      <c r="BA2177" s="116" t="str">
        <f t="shared" si="469"/>
        <v>RT5</v>
      </c>
    </row>
    <row r="2178" spans="48:53" hidden="1" x14ac:dyDescent="0.3">
      <c r="AV2178" s="115" t="str">
        <f t="shared" si="468"/>
        <v>RT5MHSOP 1 (EPMA)</v>
      </c>
      <c r="AW2178" s="116" t="s">
        <v>4443</v>
      </c>
      <c r="AX2178" s="116" t="s">
        <v>4444</v>
      </c>
      <c r="AY2178" s="116" t="s">
        <v>4443</v>
      </c>
      <c r="AZ2178" s="116" t="s">
        <v>4444</v>
      </c>
      <c r="BA2178" s="116" t="str">
        <f t="shared" si="469"/>
        <v>RT5</v>
      </c>
    </row>
    <row r="2179" spans="48:53" hidden="1" x14ac:dyDescent="0.3">
      <c r="AV2179" s="115" t="str">
        <f t="shared" si="468"/>
        <v>RT5MHSOP 10</v>
      </c>
      <c r="AW2179" s="116" t="s">
        <v>4463</v>
      </c>
      <c r="AX2179" s="116" t="s">
        <v>4464</v>
      </c>
      <c r="AY2179" s="116" t="s">
        <v>4463</v>
      </c>
      <c r="AZ2179" s="116" t="s">
        <v>4464</v>
      </c>
      <c r="BA2179" s="116" t="str">
        <f t="shared" si="469"/>
        <v>RT5</v>
      </c>
    </row>
    <row r="2180" spans="48:53" hidden="1" x14ac:dyDescent="0.3">
      <c r="AV2180" s="115" t="str">
        <f t="shared" si="468"/>
        <v>RT5MHSOP 10 (EPMA)</v>
      </c>
      <c r="AW2180" s="116" t="s">
        <v>4465</v>
      </c>
      <c r="AX2180" s="116" t="s">
        <v>4466</v>
      </c>
      <c r="AY2180" s="116" t="s">
        <v>4465</v>
      </c>
      <c r="AZ2180" s="116" t="s">
        <v>4466</v>
      </c>
      <c r="BA2180" s="116" t="str">
        <f t="shared" si="469"/>
        <v>RT5</v>
      </c>
    </row>
    <row r="2181" spans="48:53" hidden="1" x14ac:dyDescent="0.3">
      <c r="AV2181" s="115" t="str">
        <f t="shared" si="468"/>
        <v>RT5MHSOP 11</v>
      </c>
      <c r="AW2181" s="116" t="s">
        <v>4226</v>
      </c>
      <c r="AX2181" s="116" t="s">
        <v>4227</v>
      </c>
      <c r="AY2181" s="116" t="s">
        <v>4226</v>
      </c>
      <c r="AZ2181" s="116" t="s">
        <v>4227</v>
      </c>
      <c r="BA2181" s="116" t="str">
        <f t="shared" si="469"/>
        <v>RT5</v>
      </c>
    </row>
    <row r="2182" spans="48:53" hidden="1" x14ac:dyDescent="0.3">
      <c r="AV2182" s="115" t="str">
        <f t="shared" si="468"/>
        <v>RT5MHSOP 11 (EPMA)</v>
      </c>
      <c r="AW2182" s="116" t="s">
        <v>4132</v>
      </c>
      <c r="AX2182" s="116" t="s">
        <v>4133</v>
      </c>
      <c r="AY2182" s="116" t="s">
        <v>4132</v>
      </c>
      <c r="AZ2182" s="116" t="s">
        <v>4133</v>
      </c>
      <c r="BA2182" s="116" t="str">
        <f t="shared" si="469"/>
        <v>RT5</v>
      </c>
    </row>
    <row r="2183" spans="48:53" hidden="1" x14ac:dyDescent="0.3">
      <c r="AV2183" s="115" t="str">
        <f t="shared" si="468"/>
        <v>RT5MHSOP 12</v>
      </c>
      <c r="AW2183" s="116" t="s">
        <v>4144</v>
      </c>
      <c r="AX2183" s="116" t="s">
        <v>4145</v>
      </c>
      <c r="AY2183" s="116" t="s">
        <v>4144</v>
      </c>
      <c r="AZ2183" s="116" t="s">
        <v>4145</v>
      </c>
      <c r="BA2183" s="116" t="str">
        <f t="shared" si="469"/>
        <v>RT5</v>
      </c>
    </row>
    <row r="2184" spans="48:53" hidden="1" x14ac:dyDescent="0.3">
      <c r="AV2184" s="115" t="str">
        <f t="shared" si="468"/>
        <v>RT5MHSOP 12 (EPMA)</v>
      </c>
      <c r="AW2184" s="116" t="s">
        <v>4150</v>
      </c>
      <c r="AX2184" s="116" t="s">
        <v>4151</v>
      </c>
      <c r="AY2184" s="116" t="s">
        <v>4150</v>
      </c>
      <c r="AZ2184" s="116" t="s">
        <v>4151</v>
      </c>
      <c r="BA2184" s="116" t="str">
        <f t="shared" si="469"/>
        <v>RT5</v>
      </c>
    </row>
    <row r="2185" spans="48:53" hidden="1" x14ac:dyDescent="0.3">
      <c r="AV2185" s="115" t="str">
        <f t="shared" si="468"/>
        <v>RT5MHSOP 13</v>
      </c>
      <c r="AW2185" s="116" t="s">
        <v>4156</v>
      </c>
      <c r="AX2185" s="116" t="s">
        <v>4157</v>
      </c>
      <c r="AY2185" s="116" t="s">
        <v>4156</v>
      </c>
      <c r="AZ2185" s="116" t="s">
        <v>4157</v>
      </c>
      <c r="BA2185" s="116" t="str">
        <f t="shared" si="469"/>
        <v>RT5</v>
      </c>
    </row>
    <row r="2186" spans="48:53" hidden="1" x14ac:dyDescent="0.3">
      <c r="AV2186" s="115" t="str">
        <f t="shared" si="468"/>
        <v>RT5MHSOP 13 (EPMA)</v>
      </c>
      <c r="AW2186" s="116" t="s">
        <v>4172</v>
      </c>
      <c r="AX2186" s="116" t="s">
        <v>4173</v>
      </c>
      <c r="AY2186" s="116" t="s">
        <v>4172</v>
      </c>
      <c r="AZ2186" s="116" t="s">
        <v>4173</v>
      </c>
      <c r="BA2186" s="116" t="str">
        <f t="shared" si="469"/>
        <v>RT5</v>
      </c>
    </row>
    <row r="2187" spans="48:53" hidden="1" x14ac:dyDescent="0.3">
      <c r="AV2187" s="115" t="str">
        <f t="shared" si="468"/>
        <v>RT5MHSOP 14</v>
      </c>
      <c r="AW2187" s="116" t="s">
        <v>4188</v>
      </c>
      <c r="AX2187" s="116" t="s">
        <v>4189</v>
      </c>
      <c r="AY2187" s="116" t="s">
        <v>4188</v>
      </c>
      <c r="AZ2187" s="116" t="s">
        <v>4189</v>
      </c>
      <c r="BA2187" s="116" t="str">
        <f t="shared" si="469"/>
        <v>RT5</v>
      </c>
    </row>
    <row r="2188" spans="48:53" hidden="1" x14ac:dyDescent="0.3">
      <c r="AV2188" s="115" t="str">
        <f t="shared" si="468"/>
        <v>RT5MHSOP 14 (EPMA)</v>
      </c>
      <c r="AW2188" s="116" t="s">
        <v>4194</v>
      </c>
      <c r="AX2188" s="116" t="s">
        <v>4195</v>
      </c>
      <c r="AY2188" s="116" t="s">
        <v>4194</v>
      </c>
      <c r="AZ2188" s="116" t="s">
        <v>4195</v>
      </c>
      <c r="BA2188" s="116" t="str">
        <f t="shared" si="469"/>
        <v>RT5</v>
      </c>
    </row>
    <row r="2189" spans="48:53" hidden="1" x14ac:dyDescent="0.3">
      <c r="AV2189" s="115" t="str">
        <f t="shared" si="468"/>
        <v>RT5MHSOP 15</v>
      </c>
      <c r="AW2189" s="116" t="s">
        <v>4489</v>
      </c>
      <c r="AX2189" s="116" t="s">
        <v>4490</v>
      </c>
      <c r="AY2189" s="116" t="s">
        <v>4489</v>
      </c>
      <c r="AZ2189" s="116" t="s">
        <v>4490</v>
      </c>
      <c r="BA2189" s="116" t="str">
        <f t="shared" si="469"/>
        <v>RT5</v>
      </c>
    </row>
    <row r="2190" spans="48:53" hidden="1" x14ac:dyDescent="0.3">
      <c r="AV2190" s="115" t="str">
        <f t="shared" si="468"/>
        <v>RT5MHSOP 15 (EPMA)</v>
      </c>
      <c r="AW2190" s="116" t="s">
        <v>4491</v>
      </c>
      <c r="AX2190" s="116" t="s">
        <v>4492</v>
      </c>
      <c r="AY2190" s="116" t="s">
        <v>4491</v>
      </c>
      <c r="AZ2190" s="116" t="s">
        <v>4492</v>
      </c>
      <c r="BA2190" s="116" t="str">
        <f t="shared" si="469"/>
        <v>RT5</v>
      </c>
    </row>
    <row r="2191" spans="48:53" hidden="1" x14ac:dyDescent="0.3">
      <c r="AV2191" s="115" t="str">
        <f t="shared" si="468"/>
        <v>RT5MHSOP 16</v>
      </c>
      <c r="AW2191" s="116" t="s">
        <v>4531</v>
      </c>
      <c r="AX2191" s="116" t="s">
        <v>4532</v>
      </c>
      <c r="AY2191" s="116" t="s">
        <v>4531</v>
      </c>
      <c r="AZ2191" s="116" t="s">
        <v>4532</v>
      </c>
      <c r="BA2191" s="116" t="str">
        <f t="shared" si="469"/>
        <v>RT5</v>
      </c>
    </row>
    <row r="2192" spans="48:53" hidden="1" x14ac:dyDescent="0.3">
      <c r="AV2192" s="115" t="str">
        <f t="shared" si="468"/>
        <v>RT5MHSOP 16 (EPMA)</v>
      </c>
      <c r="AW2192" s="116" t="s">
        <v>4533</v>
      </c>
      <c r="AX2192" s="116" t="s">
        <v>4534</v>
      </c>
      <c r="AY2192" s="116" t="s">
        <v>4533</v>
      </c>
      <c r="AZ2192" s="116" t="s">
        <v>4534</v>
      </c>
      <c r="BA2192" s="116" t="str">
        <f t="shared" si="469"/>
        <v>RT5</v>
      </c>
    </row>
    <row r="2193" spans="48:53" hidden="1" x14ac:dyDescent="0.3">
      <c r="AV2193" s="115" t="str">
        <f t="shared" si="468"/>
        <v>RT5MHSOP 17</v>
      </c>
      <c r="AW2193" s="116" t="s">
        <v>4535</v>
      </c>
      <c r="AX2193" s="116" t="s">
        <v>4536</v>
      </c>
      <c r="AY2193" s="116" t="s">
        <v>4535</v>
      </c>
      <c r="AZ2193" s="116" t="s">
        <v>4536</v>
      </c>
      <c r="BA2193" s="116" t="str">
        <f t="shared" si="469"/>
        <v>RT5</v>
      </c>
    </row>
    <row r="2194" spans="48:53" hidden="1" x14ac:dyDescent="0.3">
      <c r="AV2194" s="115" t="str">
        <f t="shared" si="468"/>
        <v>RT5MHSOP 17 (EPMA)</v>
      </c>
      <c r="AW2194" s="116" t="s">
        <v>4503</v>
      </c>
      <c r="AX2194" s="116" t="s">
        <v>4504</v>
      </c>
      <c r="AY2194" s="116" t="s">
        <v>4503</v>
      </c>
      <c r="AZ2194" s="116" t="s">
        <v>4504</v>
      </c>
      <c r="BA2194" s="116" t="str">
        <f t="shared" si="469"/>
        <v>RT5</v>
      </c>
    </row>
    <row r="2195" spans="48:53" hidden="1" x14ac:dyDescent="0.3">
      <c r="AV2195" s="115" t="str">
        <f t="shared" si="468"/>
        <v>RT5MHSOP 18</v>
      </c>
      <c r="AW2195" s="116" t="s">
        <v>4136</v>
      </c>
      <c r="AX2195" s="116" t="s">
        <v>4137</v>
      </c>
      <c r="AY2195" s="116" t="s">
        <v>4136</v>
      </c>
      <c r="AZ2195" s="116" t="s">
        <v>4137</v>
      </c>
      <c r="BA2195" s="116" t="str">
        <f t="shared" si="469"/>
        <v>RT5</v>
      </c>
    </row>
    <row r="2196" spans="48:53" hidden="1" x14ac:dyDescent="0.3">
      <c r="AV2196" s="115" t="str">
        <f t="shared" si="468"/>
        <v>RT5MHSOP 18 (EPMA)</v>
      </c>
      <c r="AW2196" s="116" t="s">
        <v>4138</v>
      </c>
      <c r="AX2196" s="116" t="s">
        <v>4139</v>
      </c>
      <c r="AY2196" s="116" t="s">
        <v>4138</v>
      </c>
      <c r="AZ2196" s="116" t="s">
        <v>4139</v>
      </c>
      <c r="BA2196" s="116" t="str">
        <f t="shared" si="469"/>
        <v>RT5</v>
      </c>
    </row>
    <row r="2197" spans="48:53" hidden="1" x14ac:dyDescent="0.3">
      <c r="AV2197" s="115" t="str">
        <f t="shared" si="468"/>
        <v>RT5MHSOP 2</v>
      </c>
      <c r="AW2197" s="116" t="s">
        <v>4212</v>
      </c>
      <c r="AX2197" s="116" t="s">
        <v>4213</v>
      </c>
      <c r="AY2197" s="116" t="s">
        <v>4212</v>
      </c>
      <c r="AZ2197" s="116" t="s">
        <v>4213</v>
      </c>
      <c r="BA2197" s="116" t="str">
        <f t="shared" si="469"/>
        <v>RT5</v>
      </c>
    </row>
    <row r="2198" spans="48:53" hidden="1" x14ac:dyDescent="0.3">
      <c r="AV2198" s="115" t="str">
        <f t="shared" si="468"/>
        <v>RT5MHSOP 2 (EPMA)</v>
      </c>
      <c r="AW2198" s="116" t="s">
        <v>4214</v>
      </c>
      <c r="AX2198" s="116" t="s">
        <v>4215</v>
      </c>
      <c r="AY2198" s="116" t="s">
        <v>4214</v>
      </c>
      <c r="AZ2198" s="116" t="s">
        <v>4215</v>
      </c>
      <c r="BA2198" s="116" t="str">
        <f t="shared" si="469"/>
        <v>RT5</v>
      </c>
    </row>
    <row r="2199" spans="48:53" hidden="1" x14ac:dyDescent="0.3">
      <c r="AV2199" s="115" t="str">
        <f t="shared" si="468"/>
        <v>RT5MHSOP 3</v>
      </c>
      <c r="AW2199" s="116" t="s">
        <v>4216</v>
      </c>
      <c r="AX2199" s="116" t="s">
        <v>4217</v>
      </c>
      <c r="AY2199" s="116" t="s">
        <v>4216</v>
      </c>
      <c r="AZ2199" s="116" t="s">
        <v>4217</v>
      </c>
      <c r="BA2199" s="116" t="str">
        <f t="shared" si="469"/>
        <v>RT5</v>
      </c>
    </row>
    <row r="2200" spans="48:53" hidden="1" x14ac:dyDescent="0.3">
      <c r="AV2200" s="115" t="str">
        <f t="shared" si="468"/>
        <v>RT5MHSOP 3 (EPMA)</v>
      </c>
      <c r="AW2200" s="116" t="s">
        <v>4218</v>
      </c>
      <c r="AX2200" s="116" t="s">
        <v>4219</v>
      </c>
      <c r="AY2200" s="116" t="s">
        <v>4218</v>
      </c>
      <c r="AZ2200" s="116" t="s">
        <v>4219</v>
      </c>
      <c r="BA2200" s="116" t="str">
        <f t="shared" si="469"/>
        <v>RT5</v>
      </c>
    </row>
    <row r="2201" spans="48:53" hidden="1" x14ac:dyDescent="0.3">
      <c r="AV2201" s="115" t="str">
        <f t="shared" si="468"/>
        <v>RT5MHSOP 4</v>
      </c>
      <c r="AW2201" s="116" t="s">
        <v>4220</v>
      </c>
      <c r="AX2201" s="116" t="s">
        <v>4221</v>
      </c>
      <c r="AY2201" s="116" t="s">
        <v>4220</v>
      </c>
      <c r="AZ2201" s="116" t="s">
        <v>4221</v>
      </c>
      <c r="BA2201" s="116" t="str">
        <f t="shared" si="469"/>
        <v>RT5</v>
      </c>
    </row>
    <row r="2202" spans="48:53" hidden="1" x14ac:dyDescent="0.3">
      <c r="AV2202" s="115" t="str">
        <f t="shared" si="468"/>
        <v>RT5MHSOP 4 (EPMA)</v>
      </c>
      <c r="AW2202" s="116" t="s">
        <v>4222</v>
      </c>
      <c r="AX2202" s="116" t="s">
        <v>4223</v>
      </c>
      <c r="AY2202" s="116" t="s">
        <v>4222</v>
      </c>
      <c r="AZ2202" s="116" t="s">
        <v>4223</v>
      </c>
      <c r="BA2202" s="116" t="str">
        <f t="shared" si="469"/>
        <v>RT5</v>
      </c>
    </row>
    <row r="2203" spans="48:53" hidden="1" x14ac:dyDescent="0.3">
      <c r="AV2203" s="115" t="str">
        <f t="shared" si="468"/>
        <v>RT5MHSOP 5</v>
      </c>
      <c r="AW2203" s="116" t="s">
        <v>4224</v>
      </c>
      <c r="AX2203" s="116" t="s">
        <v>4225</v>
      </c>
      <c r="AY2203" s="116" t="s">
        <v>4224</v>
      </c>
      <c r="AZ2203" s="116" t="s">
        <v>4225</v>
      </c>
      <c r="BA2203" s="116" t="str">
        <f t="shared" si="469"/>
        <v>RT5</v>
      </c>
    </row>
    <row r="2204" spans="48:53" hidden="1" x14ac:dyDescent="0.3">
      <c r="AV2204" s="115" t="str">
        <f t="shared" si="468"/>
        <v>RT5MHSOP 5 (EPMA)</v>
      </c>
      <c r="AW2204" s="116" t="s">
        <v>4445</v>
      </c>
      <c r="AX2204" s="116" t="s">
        <v>4446</v>
      </c>
      <c r="AY2204" s="116" t="s">
        <v>4445</v>
      </c>
      <c r="AZ2204" s="116" t="s">
        <v>4446</v>
      </c>
      <c r="BA2204" s="116" t="str">
        <f t="shared" si="469"/>
        <v>RT5</v>
      </c>
    </row>
    <row r="2205" spans="48:53" hidden="1" x14ac:dyDescent="0.3">
      <c r="AV2205" s="115" t="str">
        <f t="shared" si="468"/>
        <v>RT5MHSOP 6</v>
      </c>
      <c r="AW2205" s="116" t="s">
        <v>4447</v>
      </c>
      <c r="AX2205" s="116" t="s">
        <v>4448</v>
      </c>
      <c r="AY2205" s="116" t="s">
        <v>4447</v>
      </c>
      <c r="AZ2205" s="116" t="s">
        <v>4448</v>
      </c>
      <c r="BA2205" s="116" t="str">
        <f t="shared" si="469"/>
        <v>RT5</v>
      </c>
    </row>
    <row r="2206" spans="48:53" hidden="1" x14ac:dyDescent="0.3">
      <c r="AV2206" s="115" t="str">
        <f t="shared" si="468"/>
        <v>RT5MHSOP 6 (EPMA)</v>
      </c>
      <c r="AW2206" s="116" t="s">
        <v>4449</v>
      </c>
      <c r="AX2206" s="116" t="s">
        <v>4450</v>
      </c>
      <c r="AY2206" s="116" t="s">
        <v>4449</v>
      </c>
      <c r="AZ2206" s="116" t="s">
        <v>4450</v>
      </c>
      <c r="BA2206" s="116" t="str">
        <f t="shared" si="469"/>
        <v>RT5</v>
      </c>
    </row>
    <row r="2207" spans="48:53" hidden="1" x14ac:dyDescent="0.3">
      <c r="AV2207" s="115" t="str">
        <f t="shared" si="468"/>
        <v>RT5MHSOP 7</v>
      </c>
      <c r="AW2207" s="116" t="s">
        <v>4451</v>
      </c>
      <c r="AX2207" s="116" t="s">
        <v>4452</v>
      </c>
      <c r="AY2207" s="116" t="s">
        <v>4451</v>
      </c>
      <c r="AZ2207" s="116" t="s">
        <v>4452</v>
      </c>
      <c r="BA2207" s="116" t="str">
        <f t="shared" si="469"/>
        <v>RT5</v>
      </c>
    </row>
    <row r="2208" spans="48:53" hidden="1" x14ac:dyDescent="0.3">
      <c r="AV2208" s="115" t="str">
        <f t="shared" si="468"/>
        <v>RT5MHSOP 7 (EPMA)</v>
      </c>
      <c r="AW2208" s="116" t="s">
        <v>4453</v>
      </c>
      <c r="AX2208" s="116" t="s">
        <v>4454</v>
      </c>
      <c r="AY2208" s="116" t="s">
        <v>4453</v>
      </c>
      <c r="AZ2208" s="116" t="s">
        <v>4454</v>
      </c>
      <c r="BA2208" s="116" t="str">
        <f t="shared" si="469"/>
        <v>RT5</v>
      </c>
    </row>
    <row r="2209" spans="48:53" hidden="1" x14ac:dyDescent="0.3">
      <c r="AV2209" s="115" t="str">
        <f t="shared" si="468"/>
        <v>RT5MHSOP 8</v>
      </c>
      <c r="AW2209" s="116" t="s">
        <v>4455</v>
      </c>
      <c r="AX2209" s="116" t="s">
        <v>4456</v>
      </c>
      <c r="AY2209" s="116" t="s">
        <v>4455</v>
      </c>
      <c r="AZ2209" s="116" t="s">
        <v>4456</v>
      </c>
      <c r="BA2209" s="116" t="str">
        <f t="shared" si="469"/>
        <v>RT5</v>
      </c>
    </row>
    <row r="2210" spans="48:53" hidden="1" x14ac:dyDescent="0.3">
      <c r="AV2210" s="115" t="str">
        <f t="shared" si="468"/>
        <v>RT5MHSOP 8 (EPMA)</v>
      </c>
      <c r="AW2210" s="116" t="s">
        <v>4457</v>
      </c>
      <c r="AX2210" s="116" t="s">
        <v>4458</v>
      </c>
      <c r="AY2210" s="116" t="s">
        <v>4457</v>
      </c>
      <c r="AZ2210" s="116" t="s">
        <v>4458</v>
      </c>
      <c r="BA2210" s="116" t="str">
        <f t="shared" si="469"/>
        <v>RT5</v>
      </c>
    </row>
    <row r="2211" spans="48:53" hidden="1" x14ac:dyDescent="0.3">
      <c r="AV2211" s="115" t="str">
        <f t="shared" si="468"/>
        <v>RT5MHSOP 9</v>
      </c>
      <c r="AW2211" s="116" t="s">
        <v>4459</v>
      </c>
      <c r="AX2211" s="116" t="s">
        <v>4460</v>
      </c>
      <c r="AY2211" s="116" t="s">
        <v>4459</v>
      </c>
      <c r="AZ2211" s="116" t="s">
        <v>4460</v>
      </c>
      <c r="BA2211" s="116" t="str">
        <f t="shared" si="469"/>
        <v>RT5</v>
      </c>
    </row>
    <row r="2212" spans="48:53" hidden="1" x14ac:dyDescent="0.3">
      <c r="AV2212" s="115" t="str">
        <f t="shared" si="468"/>
        <v>RT5MHSOP 9 (EPMA)</v>
      </c>
      <c r="AW2212" s="116" t="s">
        <v>4461</v>
      </c>
      <c r="AX2212" s="116" t="s">
        <v>4462</v>
      </c>
      <c r="AY2212" s="116" t="s">
        <v>4461</v>
      </c>
      <c r="AZ2212" s="116" t="s">
        <v>4462</v>
      </c>
      <c r="BA2212" s="116" t="str">
        <f t="shared" si="469"/>
        <v>RT5</v>
      </c>
    </row>
    <row r="2213" spans="48:53" hidden="1" x14ac:dyDescent="0.3">
      <c r="AV2213" s="115" t="str">
        <f t="shared" si="468"/>
        <v>RT5MHSOP BEECHWOOD</v>
      </c>
      <c r="AW2213" s="116" t="s">
        <v>4208</v>
      </c>
      <c r="AX2213" s="116" t="s">
        <v>4209</v>
      </c>
      <c r="AY2213" s="116" t="s">
        <v>4208</v>
      </c>
      <c r="AZ2213" s="116" t="s">
        <v>4209</v>
      </c>
      <c r="BA2213" s="116" t="str">
        <f t="shared" si="469"/>
        <v>RT5</v>
      </c>
    </row>
    <row r="2214" spans="48:53" hidden="1" x14ac:dyDescent="0.3">
      <c r="AV2214" s="115" t="str">
        <f t="shared" si="468"/>
        <v>RT5MHSOP BENNION</v>
      </c>
      <c r="AW2214" s="116" t="s">
        <v>4206</v>
      </c>
      <c r="AX2214" s="116" t="s">
        <v>4207</v>
      </c>
      <c r="AY2214" s="116" t="s">
        <v>4206</v>
      </c>
      <c r="AZ2214" s="116" t="s">
        <v>4207</v>
      </c>
      <c r="BA2214" s="116" t="str">
        <f t="shared" si="469"/>
        <v>RT5</v>
      </c>
    </row>
    <row r="2215" spans="48:53" hidden="1" x14ac:dyDescent="0.3">
      <c r="AV2215" s="115" t="str">
        <f t="shared" si="468"/>
        <v>RT5MILL LODGE</v>
      </c>
      <c r="AW2215" s="116" t="s">
        <v>8219</v>
      </c>
      <c r="AX2215" s="116" t="s">
        <v>9455</v>
      </c>
      <c r="AY2215" s="116" t="s">
        <v>8219</v>
      </c>
      <c r="AZ2215" s="116" t="s">
        <v>9455</v>
      </c>
      <c r="BA2215" s="116" t="str">
        <f t="shared" si="469"/>
        <v>RT5</v>
      </c>
    </row>
    <row r="2216" spans="48:53" hidden="1" x14ac:dyDescent="0.3">
      <c r="AV2216" s="115" t="str">
        <f t="shared" si="468"/>
        <v>RT5MMH DALGLEISH WARD</v>
      </c>
      <c r="AW2216" s="116" t="s">
        <v>4517</v>
      </c>
      <c r="AX2216" s="116" t="s">
        <v>4518</v>
      </c>
      <c r="AY2216" s="116" t="s">
        <v>4517</v>
      </c>
      <c r="AZ2216" s="116" t="s">
        <v>4518</v>
      </c>
      <c r="BA2216" s="116" t="str">
        <f t="shared" si="469"/>
        <v>RT5</v>
      </c>
    </row>
    <row r="2217" spans="48:53" hidden="1" x14ac:dyDescent="0.3">
      <c r="AV2217" s="115" t="str">
        <f t="shared" si="468"/>
        <v>RT5MRH ADULT MENTAL HEALTH (EPMA)</v>
      </c>
      <c r="AW2217" s="116" t="s">
        <v>4505</v>
      </c>
      <c r="AX2217" s="116" t="s">
        <v>4506</v>
      </c>
      <c r="AY2217" s="116" t="s">
        <v>4505</v>
      </c>
      <c r="AZ2217" s="116" t="s">
        <v>4506</v>
      </c>
      <c r="BA2217" s="116" t="str">
        <f t="shared" si="469"/>
        <v>RT5</v>
      </c>
    </row>
    <row r="2218" spans="48:53" hidden="1" x14ac:dyDescent="0.3">
      <c r="AV2218" s="115" t="str">
        <f t="shared" si="468"/>
        <v>RT5NW LEICESTERSHIRE 1</v>
      </c>
      <c r="AW2218" s="116" t="s">
        <v>4337</v>
      </c>
      <c r="AX2218" s="116" t="s">
        <v>4338</v>
      </c>
      <c r="AY2218" s="116" t="s">
        <v>4337</v>
      </c>
      <c r="AZ2218" s="116" t="s">
        <v>4338</v>
      </c>
      <c r="BA2218" s="116" t="str">
        <f t="shared" si="469"/>
        <v>RT5</v>
      </c>
    </row>
    <row r="2219" spans="48:53" hidden="1" x14ac:dyDescent="0.3">
      <c r="AV2219" s="115" t="str">
        <f t="shared" si="468"/>
        <v>RT5NW LEICESTERSHIRE 1 (EPMA)</v>
      </c>
      <c r="AW2219" s="116" t="s">
        <v>4339</v>
      </c>
      <c r="AX2219" s="116" t="s">
        <v>4340</v>
      </c>
      <c r="AY2219" s="116" t="s">
        <v>4339</v>
      </c>
      <c r="AZ2219" s="116" t="s">
        <v>4340</v>
      </c>
      <c r="BA2219" s="116" t="str">
        <f t="shared" si="469"/>
        <v>RT5</v>
      </c>
    </row>
    <row r="2220" spans="48:53" hidden="1" x14ac:dyDescent="0.3">
      <c r="AV2220" s="115" t="str">
        <f t="shared" si="468"/>
        <v>RT5NW LEICESTERSHIRE 2</v>
      </c>
      <c r="AW2220" s="116" t="s">
        <v>4341</v>
      </c>
      <c r="AX2220" s="116" t="s">
        <v>4342</v>
      </c>
      <c r="AY2220" s="116" t="s">
        <v>4341</v>
      </c>
      <c r="AZ2220" s="116" t="s">
        <v>4342</v>
      </c>
      <c r="BA2220" s="116" t="str">
        <f t="shared" si="469"/>
        <v>RT5</v>
      </c>
    </row>
    <row r="2221" spans="48:53" hidden="1" x14ac:dyDescent="0.3">
      <c r="AV2221" s="115" t="str">
        <f t="shared" si="468"/>
        <v>RT5NW LEICESTERSHIRE 2 (EPMA)</v>
      </c>
      <c r="AW2221" s="116" t="s">
        <v>4343</v>
      </c>
      <c r="AX2221" s="116" t="s">
        <v>4344</v>
      </c>
      <c r="AY2221" s="116" t="s">
        <v>4343</v>
      </c>
      <c r="AZ2221" s="116" t="s">
        <v>4344</v>
      </c>
      <c r="BA2221" s="116" t="str">
        <f t="shared" si="469"/>
        <v>RT5</v>
      </c>
    </row>
    <row r="2222" spans="48:53" hidden="1" x14ac:dyDescent="0.3">
      <c r="AV2222" s="115" t="str">
        <f t="shared" si="468"/>
        <v>RT5NW LEICESTERSHIRE 3</v>
      </c>
      <c r="AW2222" s="116" t="s">
        <v>4345</v>
      </c>
      <c r="AX2222" s="116" t="s">
        <v>4346</v>
      </c>
      <c r="AY2222" s="116" t="s">
        <v>4345</v>
      </c>
      <c r="AZ2222" s="116" t="s">
        <v>4346</v>
      </c>
      <c r="BA2222" s="116" t="str">
        <f t="shared" si="469"/>
        <v>RT5</v>
      </c>
    </row>
    <row r="2223" spans="48:53" hidden="1" x14ac:dyDescent="0.3">
      <c r="AV2223" s="115" t="str">
        <f t="shared" si="468"/>
        <v>RT5NW LEICESTERSHIRE 3 (EPMA)</v>
      </c>
      <c r="AW2223" s="116" t="s">
        <v>4347</v>
      </c>
      <c r="AX2223" s="116" t="s">
        <v>4348</v>
      </c>
      <c r="AY2223" s="116" t="s">
        <v>4347</v>
      </c>
      <c r="AZ2223" s="116" t="s">
        <v>4348</v>
      </c>
      <c r="BA2223" s="116" t="str">
        <f t="shared" si="469"/>
        <v>RT5</v>
      </c>
    </row>
    <row r="2224" spans="48:53" hidden="1" x14ac:dyDescent="0.3">
      <c r="AV2224" s="115" t="str">
        <f t="shared" si="468"/>
        <v>RT5NW LEICESTERSHIRE 4</v>
      </c>
      <c r="AW2224" s="116" t="s">
        <v>4349</v>
      </c>
      <c r="AX2224" s="116" t="s">
        <v>4350</v>
      </c>
      <c r="AY2224" s="116" t="s">
        <v>4349</v>
      </c>
      <c r="AZ2224" s="116" t="s">
        <v>4350</v>
      </c>
      <c r="BA2224" s="116" t="str">
        <f t="shared" si="469"/>
        <v>RT5</v>
      </c>
    </row>
    <row r="2225" spans="48:53" hidden="1" x14ac:dyDescent="0.3">
      <c r="AV2225" s="115" t="str">
        <f t="shared" si="468"/>
        <v>RT5NW LEICESTERSHIRE 4 (EPMA)</v>
      </c>
      <c r="AW2225" s="116" t="s">
        <v>4351</v>
      </c>
      <c r="AX2225" s="116" t="s">
        <v>4352</v>
      </c>
      <c r="AY2225" s="116" t="s">
        <v>4351</v>
      </c>
      <c r="AZ2225" s="116" t="s">
        <v>4352</v>
      </c>
      <c r="BA2225" s="116" t="str">
        <f t="shared" si="469"/>
        <v>RT5</v>
      </c>
    </row>
    <row r="2226" spans="48:53" hidden="1" x14ac:dyDescent="0.3">
      <c r="AV2226" s="115" t="str">
        <f t="shared" si="468"/>
        <v>RT5PARKSIDE</v>
      </c>
      <c r="AW2226" s="116" t="s">
        <v>4523</v>
      </c>
      <c r="AX2226" s="116" t="s">
        <v>4524</v>
      </c>
      <c r="AY2226" s="116" t="s">
        <v>4523</v>
      </c>
      <c r="AZ2226" s="116" t="s">
        <v>4524</v>
      </c>
      <c r="BA2226" s="116" t="str">
        <f t="shared" si="469"/>
        <v>RT5</v>
      </c>
    </row>
    <row r="2227" spans="48:53" hidden="1" x14ac:dyDescent="0.3">
      <c r="AV2227" s="115" t="str">
        <f t="shared" si="468"/>
        <v>RT5PSYCHO-ONCOLOGY 1</v>
      </c>
      <c r="AW2227" s="116" t="s">
        <v>4353</v>
      </c>
      <c r="AX2227" s="116" t="s">
        <v>4354</v>
      </c>
      <c r="AY2227" s="116" t="s">
        <v>4353</v>
      </c>
      <c r="AZ2227" s="116" t="s">
        <v>4354</v>
      </c>
      <c r="BA2227" s="116" t="str">
        <f t="shared" si="469"/>
        <v>RT5</v>
      </c>
    </row>
    <row r="2228" spans="48:53" hidden="1" x14ac:dyDescent="0.3">
      <c r="AV2228" s="115" t="str">
        <f t="shared" si="468"/>
        <v>RT5PSYCHO-ONCOLOGY 1 (EPMA)</v>
      </c>
      <c r="AW2228" s="116" t="s">
        <v>4355</v>
      </c>
      <c r="AX2228" s="116" t="s">
        <v>4356</v>
      </c>
      <c r="AY2228" s="116" t="s">
        <v>4355</v>
      </c>
      <c r="AZ2228" s="116" t="s">
        <v>4356</v>
      </c>
      <c r="BA2228" s="116" t="str">
        <f t="shared" si="469"/>
        <v>RT5</v>
      </c>
    </row>
    <row r="2229" spans="48:53" hidden="1" x14ac:dyDescent="0.3">
      <c r="AV2229" s="115" t="str">
        <f t="shared" si="468"/>
        <v>RT5PSYCHOTHERAPY 1</v>
      </c>
      <c r="AW2229" s="116" t="s">
        <v>4357</v>
      </c>
      <c r="AX2229" s="116" t="s">
        <v>4358</v>
      </c>
      <c r="AY2229" s="116" t="s">
        <v>4357</v>
      </c>
      <c r="AZ2229" s="116" t="s">
        <v>4358</v>
      </c>
      <c r="BA2229" s="116" t="str">
        <f t="shared" si="469"/>
        <v>RT5</v>
      </c>
    </row>
    <row r="2230" spans="48:53" hidden="1" x14ac:dyDescent="0.3">
      <c r="AV2230" s="115" t="str">
        <f t="shared" si="468"/>
        <v>RT5PSYCHOTHERAPY 1 (EPMA)</v>
      </c>
      <c r="AW2230" s="116" t="s">
        <v>4359</v>
      </c>
      <c r="AX2230" s="116" t="s">
        <v>4360</v>
      </c>
      <c r="AY2230" s="116" t="s">
        <v>4359</v>
      </c>
      <c r="AZ2230" s="116" t="s">
        <v>4360</v>
      </c>
      <c r="BA2230" s="116" t="str">
        <f t="shared" si="469"/>
        <v>RT5</v>
      </c>
    </row>
    <row r="2231" spans="48:53" hidden="1" x14ac:dyDescent="0.3">
      <c r="AV2231" s="115" t="str">
        <f t="shared" si="468"/>
        <v>RT5PSYCHOTHERAPY 2</v>
      </c>
      <c r="AW2231" s="116" t="s">
        <v>4361</v>
      </c>
      <c r="AX2231" s="116" t="s">
        <v>4362</v>
      </c>
      <c r="AY2231" s="116" t="s">
        <v>4361</v>
      </c>
      <c r="AZ2231" s="116" t="s">
        <v>4362</v>
      </c>
      <c r="BA2231" s="116" t="str">
        <f t="shared" si="469"/>
        <v>RT5</v>
      </c>
    </row>
    <row r="2232" spans="48:53" hidden="1" x14ac:dyDescent="0.3">
      <c r="AV2232" s="115" t="str">
        <f t="shared" ref="AV2232:AV2295" si="470">CONCATENATE(LEFT(AW2232, 3),AX2232)</f>
        <v>RT5PSYCHOTHERAPY 2 (EPMA)</v>
      </c>
      <c r="AW2232" s="116" t="s">
        <v>4363</v>
      </c>
      <c r="AX2232" s="116" t="s">
        <v>4364</v>
      </c>
      <c r="AY2232" s="116" t="s">
        <v>4363</v>
      </c>
      <c r="AZ2232" s="116" t="s">
        <v>4364</v>
      </c>
      <c r="BA2232" s="116" t="str">
        <f t="shared" ref="BA2232:BA2295" si="471">LEFT(AY2232,3)</f>
        <v>RT5</v>
      </c>
    </row>
    <row r="2233" spans="48:53" hidden="1" x14ac:dyDescent="0.3">
      <c r="AV2233" s="115" t="str">
        <f t="shared" si="470"/>
        <v>RT5PSYCHOTHERAPY 3</v>
      </c>
      <c r="AW2233" s="116" t="s">
        <v>4198</v>
      </c>
      <c r="AX2233" s="116" t="s">
        <v>4199</v>
      </c>
      <c r="AY2233" s="116" t="s">
        <v>4198</v>
      </c>
      <c r="AZ2233" s="116" t="s">
        <v>4199</v>
      </c>
      <c r="BA2233" s="116" t="str">
        <f t="shared" si="471"/>
        <v>RT5</v>
      </c>
    </row>
    <row r="2234" spans="48:53" hidden="1" x14ac:dyDescent="0.3">
      <c r="AV2234" s="115" t="str">
        <f t="shared" si="470"/>
        <v>RT5PSYCHOTHERAPY 3 (EPMA)</v>
      </c>
      <c r="AW2234" s="116" t="s">
        <v>4204</v>
      </c>
      <c r="AX2234" s="116" t="s">
        <v>4205</v>
      </c>
      <c r="AY2234" s="116" t="s">
        <v>4204</v>
      </c>
      <c r="AZ2234" s="116" t="s">
        <v>4205</v>
      </c>
      <c r="BA2234" s="116" t="str">
        <f t="shared" si="471"/>
        <v>RT5</v>
      </c>
    </row>
    <row r="2235" spans="48:53" hidden="1" x14ac:dyDescent="0.3">
      <c r="AV2235" s="115" t="str">
        <f t="shared" si="470"/>
        <v>RT5RATHLIN</v>
      </c>
      <c r="AW2235" s="116" t="s">
        <v>4300</v>
      </c>
      <c r="AX2235" s="116" t="s">
        <v>4301</v>
      </c>
      <c r="AY2235" s="116" t="s">
        <v>4300</v>
      </c>
      <c r="AZ2235" s="116" t="s">
        <v>4301</v>
      </c>
      <c r="BA2235" s="116" t="str">
        <f t="shared" si="471"/>
        <v>RT5</v>
      </c>
    </row>
    <row r="2236" spans="48:53" hidden="1" x14ac:dyDescent="0.3">
      <c r="AV2236" s="115" t="str">
        <f t="shared" si="470"/>
        <v>RT5RMH RUTLAND WARD</v>
      </c>
      <c r="AW2236" s="116" t="s">
        <v>4519</v>
      </c>
      <c r="AX2236" s="116" t="s">
        <v>4520</v>
      </c>
      <c r="AY2236" s="116" t="s">
        <v>4519</v>
      </c>
      <c r="AZ2236" s="116" t="s">
        <v>4520</v>
      </c>
      <c r="BA2236" s="116" t="str">
        <f t="shared" si="471"/>
        <v>RT5</v>
      </c>
    </row>
    <row r="2237" spans="48:53" hidden="1" x14ac:dyDescent="0.3">
      <c r="AV2237" s="115" t="str">
        <f t="shared" si="470"/>
        <v>RT5ROTHESAY</v>
      </c>
      <c r="AW2237" s="116" t="s">
        <v>4373</v>
      </c>
      <c r="AX2237" s="116" t="s">
        <v>4374</v>
      </c>
      <c r="AY2237" s="116" t="s">
        <v>4373</v>
      </c>
      <c r="AZ2237" s="116" t="s">
        <v>4374</v>
      </c>
      <c r="BA2237" s="116" t="str">
        <f t="shared" si="471"/>
        <v>RT5</v>
      </c>
    </row>
    <row r="2238" spans="48:53" hidden="1" x14ac:dyDescent="0.3">
      <c r="AV2238" s="115" t="str">
        <f t="shared" si="470"/>
        <v>RT5RUTLAND HOSPITAL</v>
      </c>
      <c r="AW2238" s="116" t="s">
        <v>4427</v>
      </c>
      <c r="AX2238" s="116" t="s">
        <v>4428</v>
      </c>
      <c r="AY2238" s="116" t="s">
        <v>4427</v>
      </c>
      <c r="AZ2238" s="116" t="s">
        <v>4428</v>
      </c>
      <c r="BA2238" s="116" t="str">
        <f t="shared" si="471"/>
        <v>RT5</v>
      </c>
    </row>
    <row r="2239" spans="48:53" hidden="1" x14ac:dyDescent="0.3">
      <c r="AV2239" s="115" t="str">
        <f t="shared" si="470"/>
        <v>RT5SOUTH LEICESTERSHIRE 1</v>
      </c>
      <c r="AW2239" s="116" t="s">
        <v>4365</v>
      </c>
      <c r="AX2239" s="116" t="s">
        <v>4366</v>
      </c>
      <c r="AY2239" s="116" t="s">
        <v>4365</v>
      </c>
      <c r="AZ2239" s="116" t="s">
        <v>4366</v>
      </c>
      <c r="BA2239" s="116" t="str">
        <f t="shared" si="471"/>
        <v>RT5</v>
      </c>
    </row>
    <row r="2240" spans="48:53" hidden="1" x14ac:dyDescent="0.3">
      <c r="AV2240" s="115" t="str">
        <f t="shared" si="470"/>
        <v>RT5SOUTH LEICESTERSHIRE 1 (EPMA)</v>
      </c>
      <c r="AW2240" s="116" t="s">
        <v>4367</v>
      </c>
      <c r="AX2240" s="116" t="s">
        <v>4368</v>
      </c>
      <c r="AY2240" s="116" t="s">
        <v>4367</v>
      </c>
      <c r="AZ2240" s="116" t="s">
        <v>4368</v>
      </c>
      <c r="BA2240" s="116" t="str">
        <f t="shared" si="471"/>
        <v>RT5</v>
      </c>
    </row>
    <row r="2241" spans="48:53" hidden="1" x14ac:dyDescent="0.3">
      <c r="AV2241" s="115" t="str">
        <f t="shared" si="470"/>
        <v>RT5SOUTH LEICESTERSHIRE 2</v>
      </c>
      <c r="AW2241" s="116" t="s">
        <v>4369</v>
      </c>
      <c r="AX2241" s="116" t="s">
        <v>4370</v>
      </c>
      <c r="AY2241" s="116" t="s">
        <v>4369</v>
      </c>
      <c r="AZ2241" s="116" t="s">
        <v>4370</v>
      </c>
      <c r="BA2241" s="116" t="str">
        <f t="shared" si="471"/>
        <v>RT5</v>
      </c>
    </row>
    <row r="2242" spans="48:53" hidden="1" x14ac:dyDescent="0.3">
      <c r="AV2242" s="115" t="str">
        <f t="shared" si="470"/>
        <v>RT5SOUTH LEICESTERSHIRE 2 (EPMA)</v>
      </c>
      <c r="AW2242" s="116" t="s">
        <v>4375</v>
      </c>
      <c r="AX2242" s="116" t="s">
        <v>4376</v>
      </c>
      <c r="AY2242" s="116" t="s">
        <v>4375</v>
      </c>
      <c r="AZ2242" s="116" t="s">
        <v>4376</v>
      </c>
      <c r="BA2242" s="116" t="str">
        <f t="shared" si="471"/>
        <v>RT5</v>
      </c>
    </row>
    <row r="2243" spans="48:53" hidden="1" x14ac:dyDescent="0.3">
      <c r="AV2243" s="115" t="str">
        <f t="shared" si="470"/>
        <v>RT5SOUTH LEICESTERSHIRE 3</v>
      </c>
      <c r="AW2243" s="116" t="s">
        <v>4377</v>
      </c>
      <c r="AX2243" s="116" t="s">
        <v>4378</v>
      </c>
      <c r="AY2243" s="116" t="s">
        <v>4377</v>
      </c>
      <c r="AZ2243" s="116" t="s">
        <v>4378</v>
      </c>
      <c r="BA2243" s="116" t="str">
        <f t="shared" si="471"/>
        <v>RT5</v>
      </c>
    </row>
    <row r="2244" spans="48:53" hidden="1" x14ac:dyDescent="0.3">
      <c r="AV2244" s="115" t="str">
        <f t="shared" si="470"/>
        <v>RT5SOUTH LEICESTERSHIRE 3 (EPMA)</v>
      </c>
      <c r="AW2244" s="116" t="s">
        <v>4379</v>
      </c>
      <c r="AX2244" s="116" t="s">
        <v>4380</v>
      </c>
      <c r="AY2244" s="116" t="s">
        <v>4379</v>
      </c>
      <c r="AZ2244" s="116" t="s">
        <v>4380</v>
      </c>
      <c r="BA2244" s="116" t="str">
        <f t="shared" si="471"/>
        <v>RT5</v>
      </c>
    </row>
    <row r="2245" spans="48:53" hidden="1" x14ac:dyDescent="0.3">
      <c r="AV2245" s="115" t="str">
        <f t="shared" si="470"/>
        <v>RT5SOUTH LEICESTERSHIRE 4</v>
      </c>
      <c r="AW2245" s="116" t="s">
        <v>4381</v>
      </c>
      <c r="AX2245" s="116" t="s">
        <v>4382</v>
      </c>
      <c r="AY2245" s="116" t="s">
        <v>4381</v>
      </c>
      <c r="AZ2245" s="116" t="s">
        <v>4382</v>
      </c>
      <c r="BA2245" s="116" t="str">
        <f t="shared" si="471"/>
        <v>RT5</v>
      </c>
    </row>
    <row r="2246" spans="48:53" hidden="1" x14ac:dyDescent="0.3">
      <c r="AV2246" s="115" t="str">
        <f t="shared" si="470"/>
        <v>RT5SOUTH LEICESTERSHIRE 4 (EPMA)</v>
      </c>
      <c r="AW2246" s="116" t="s">
        <v>4383</v>
      </c>
      <c r="AX2246" s="116" t="s">
        <v>4384</v>
      </c>
      <c r="AY2246" s="116" t="s">
        <v>4383</v>
      </c>
      <c r="AZ2246" s="116" t="s">
        <v>4384</v>
      </c>
      <c r="BA2246" s="116" t="str">
        <f t="shared" si="471"/>
        <v>RT5</v>
      </c>
    </row>
    <row r="2247" spans="48:53" hidden="1" x14ac:dyDescent="0.3">
      <c r="AV2247" s="115" t="str">
        <f t="shared" si="470"/>
        <v>RT5SOUTH LEICESTERSHIRE 5</v>
      </c>
      <c r="AW2247" s="116" t="s">
        <v>4385</v>
      </c>
      <c r="AX2247" s="116" t="s">
        <v>4386</v>
      </c>
      <c r="AY2247" s="116" t="s">
        <v>4385</v>
      </c>
      <c r="AZ2247" s="116" t="s">
        <v>4386</v>
      </c>
      <c r="BA2247" s="116" t="str">
        <f t="shared" si="471"/>
        <v>RT5</v>
      </c>
    </row>
    <row r="2248" spans="48:53" hidden="1" x14ac:dyDescent="0.3">
      <c r="AV2248" s="115" t="str">
        <f t="shared" si="470"/>
        <v>RT5SOUTH LEICESTERSHIRE 5 (EPMA)</v>
      </c>
      <c r="AW2248" s="116" t="s">
        <v>4387</v>
      </c>
      <c r="AX2248" s="116" t="s">
        <v>4388</v>
      </c>
      <c r="AY2248" s="116" t="s">
        <v>4387</v>
      </c>
      <c r="AZ2248" s="116" t="s">
        <v>4388</v>
      </c>
      <c r="BA2248" s="116" t="str">
        <f t="shared" si="471"/>
        <v>RT5</v>
      </c>
    </row>
    <row r="2249" spans="48:53" hidden="1" x14ac:dyDescent="0.3">
      <c r="AV2249" s="115" t="str">
        <f t="shared" si="470"/>
        <v>RT5ST LUKES</v>
      </c>
      <c r="AW2249" s="116" t="s">
        <v>4521</v>
      </c>
      <c r="AX2249" s="116" t="s">
        <v>9456</v>
      </c>
      <c r="AY2249" s="116" t="s">
        <v>4521</v>
      </c>
      <c r="AZ2249" s="116" t="s">
        <v>9456</v>
      </c>
      <c r="BA2249" s="116" t="str">
        <f t="shared" si="471"/>
        <v>RT5</v>
      </c>
    </row>
    <row r="2250" spans="48:53" hidden="1" x14ac:dyDescent="0.3">
      <c r="AV2250" s="115" t="str">
        <f t="shared" si="470"/>
        <v>RT5ST LUKES HOSPITAL WARDS</v>
      </c>
      <c r="AW2250" s="116" t="s">
        <v>4521</v>
      </c>
      <c r="AX2250" s="116" t="s">
        <v>4522</v>
      </c>
      <c r="AY2250" s="116" t="s">
        <v>4521</v>
      </c>
      <c r="AZ2250" s="116" t="s">
        <v>4522</v>
      </c>
      <c r="BA2250" s="116" t="str">
        <f t="shared" si="471"/>
        <v>RT5</v>
      </c>
    </row>
    <row r="2251" spans="48:53" hidden="1" x14ac:dyDescent="0.3">
      <c r="AV2251" s="115" t="str">
        <f t="shared" si="470"/>
        <v>RT5STEWART HOUSE</v>
      </c>
      <c r="AW2251" s="116" t="s">
        <v>8220</v>
      </c>
      <c r="AX2251" s="116" t="s">
        <v>9457</v>
      </c>
      <c r="AY2251" s="116" t="s">
        <v>8220</v>
      </c>
      <c r="AZ2251" s="116" t="s">
        <v>9457</v>
      </c>
      <c r="BA2251" s="116" t="str">
        <f t="shared" si="471"/>
        <v>RT5</v>
      </c>
    </row>
    <row r="2252" spans="48:53" hidden="1" x14ac:dyDescent="0.3">
      <c r="AV2252" s="115" t="str">
        <f t="shared" si="470"/>
        <v>RT5SUITE P1</v>
      </c>
      <c r="AW2252" s="116" t="s">
        <v>4421</v>
      </c>
      <c r="AX2252" s="116" t="s">
        <v>4422</v>
      </c>
      <c r="AY2252" s="116" t="s">
        <v>4421</v>
      </c>
      <c r="AZ2252" s="116" t="s">
        <v>4422</v>
      </c>
      <c r="BA2252" s="116" t="str">
        <f t="shared" si="471"/>
        <v>RT5</v>
      </c>
    </row>
    <row r="2253" spans="48:53" hidden="1" x14ac:dyDescent="0.3">
      <c r="AV2253" s="115" t="str">
        <f t="shared" si="470"/>
        <v>RT5TARRY VIEW</v>
      </c>
      <c r="AW2253" s="116" t="s">
        <v>4397</v>
      </c>
      <c r="AX2253" s="116" t="s">
        <v>4398</v>
      </c>
      <c r="AY2253" s="116" t="s">
        <v>4397</v>
      </c>
      <c r="AZ2253" s="116" t="s">
        <v>4398</v>
      </c>
      <c r="BA2253" s="116" t="str">
        <f t="shared" si="471"/>
        <v>RT5</v>
      </c>
    </row>
    <row r="2254" spans="48:53" hidden="1" x14ac:dyDescent="0.3">
      <c r="AV2254" s="115" t="str">
        <f t="shared" si="470"/>
        <v>RT5THE AGNES UNIT</v>
      </c>
      <c r="AW2254" s="116" t="s">
        <v>4417</v>
      </c>
      <c r="AX2254" s="116" t="s">
        <v>4418</v>
      </c>
      <c r="AY2254" s="116" t="s">
        <v>4417</v>
      </c>
      <c r="AZ2254" s="116" t="s">
        <v>4418</v>
      </c>
      <c r="BA2254" s="116" t="str">
        <f t="shared" si="471"/>
        <v>RT5</v>
      </c>
    </row>
    <row r="2255" spans="48:53" hidden="1" x14ac:dyDescent="0.3">
      <c r="AV2255" s="115" t="str">
        <f t="shared" si="470"/>
        <v>RT5THE BRADGATE MENTAL HEALTH UNIT</v>
      </c>
      <c r="AW2255" s="116" t="s">
        <v>4371</v>
      </c>
      <c r="AX2255" s="116" t="s">
        <v>4372</v>
      </c>
      <c r="AY2255" s="116" t="s">
        <v>4371</v>
      </c>
      <c r="AZ2255" s="116" t="s">
        <v>4372</v>
      </c>
      <c r="BA2255" s="116" t="str">
        <f t="shared" si="471"/>
        <v>RT5</v>
      </c>
    </row>
    <row r="2256" spans="48:53" hidden="1" x14ac:dyDescent="0.3">
      <c r="AV2256" s="115" t="str">
        <f t="shared" si="470"/>
        <v>RT5THE FIRS</v>
      </c>
      <c r="AW2256" s="116" t="s">
        <v>4399</v>
      </c>
      <c r="AX2256" s="116" t="s">
        <v>4400</v>
      </c>
      <c r="AY2256" s="116" t="s">
        <v>4399</v>
      </c>
      <c r="AZ2256" s="116" t="s">
        <v>4400</v>
      </c>
      <c r="BA2256" s="116" t="str">
        <f t="shared" si="471"/>
        <v>RT5</v>
      </c>
    </row>
    <row r="2257" spans="48:53" hidden="1" x14ac:dyDescent="0.3">
      <c r="AV2257" s="115" t="str">
        <f t="shared" si="470"/>
        <v>RT5THE GRANGE</v>
      </c>
      <c r="AW2257" s="116" t="s">
        <v>4306</v>
      </c>
      <c r="AX2257" s="116" t="s">
        <v>1993</v>
      </c>
      <c r="AY2257" s="116" t="s">
        <v>4306</v>
      </c>
      <c r="AZ2257" s="116" t="s">
        <v>1993</v>
      </c>
      <c r="BA2257" s="116" t="str">
        <f t="shared" si="471"/>
        <v>RT5</v>
      </c>
    </row>
    <row r="2258" spans="48:53" hidden="1" x14ac:dyDescent="0.3">
      <c r="AV2258" s="115" t="str">
        <f t="shared" si="470"/>
        <v>RT5THE WILLOWS (LEICESTER)</v>
      </c>
      <c r="AW2258" s="116" t="s">
        <v>4304</v>
      </c>
      <c r="AX2258" s="116" t="s">
        <v>4305</v>
      </c>
      <c r="AY2258" s="116" t="s">
        <v>4304</v>
      </c>
      <c r="AZ2258" s="116" t="s">
        <v>4305</v>
      </c>
      <c r="BA2258" s="116" t="str">
        <f t="shared" si="471"/>
        <v>RT5</v>
      </c>
    </row>
    <row r="2259" spans="48:53" hidden="1" x14ac:dyDescent="0.3">
      <c r="AV2259" s="115" t="str">
        <f t="shared" si="470"/>
        <v>RT5THERAPEUTIC COMMUNITY</v>
      </c>
      <c r="AW2259" s="116" t="s">
        <v>4244</v>
      </c>
      <c r="AX2259" s="116" t="s">
        <v>4245</v>
      </c>
      <c r="AY2259" s="116" t="s">
        <v>4244</v>
      </c>
      <c r="AZ2259" s="116" t="s">
        <v>4245</v>
      </c>
      <c r="BA2259" s="116" t="str">
        <f t="shared" si="471"/>
        <v>RT5</v>
      </c>
    </row>
    <row r="2260" spans="48:53" hidden="1" x14ac:dyDescent="0.3">
      <c r="AV2260" s="115" t="str">
        <f t="shared" si="470"/>
        <v>RT5TOWERS HOSPITAL</v>
      </c>
      <c r="AW2260" s="116" t="s">
        <v>4230</v>
      </c>
      <c r="AX2260" s="116" t="s">
        <v>4231</v>
      </c>
      <c r="AY2260" s="116" t="s">
        <v>4230</v>
      </c>
      <c r="AZ2260" s="116" t="s">
        <v>4231</v>
      </c>
      <c r="BA2260" s="116" t="str">
        <f t="shared" si="471"/>
        <v>RT5</v>
      </c>
    </row>
    <row r="2261" spans="48:53" hidden="1" x14ac:dyDescent="0.3">
      <c r="AV2261" s="115" t="str">
        <f t="shared" si="470"/>
        <v>RT5TOWERS HOSPITAL (DAISY PEAKE BUILDING)</v>
      </c>
      <c r="AW2261" s="116" t="s">
        <v>4186</v>
      </c>
      <c r="AX2261" s="116" t="s">
        <v>4187</v>
      </c>
      <c r="AY2261" s="116" t="s">
        <v>4186</v>
      </c>
      <c r="AZ2261" s="116" t="s">
        <v>4187</v>
      </c>
      <c r="BA2261" s="116" t="str">
        <f t="shared" si="471"/>
        <v>RT5</v>
      </c>
    </row>
    <row r="2262" spans="48:53" hidden="1" x14ac:dyDescent="0.3">
      <c r="AV2262" s="115" t="str">
        <f t="shared" si="470"/>
        <v>RT5TOWERS HOSPITAL (THE CABIN)</v>
      </c>
      <c r="AW2262" s="116" t="s">
        <v>4413</v>
      </c>
      <c r="AX2262" s="116" t="s">
        <v>4414</v>
      </c>
      <c r="AY2262" s="116" t="s">
        <v>4413</v>
      </c>
      <c r="AZ2262" s="116" t="s">
        <v>4414</v>
      </c>
      <c r="BA2262" s="116" t="str">
        <f t="shared" si="471"/>
        <v>RT5</v>
      </c>
    </row>
    <row r="2263" spans="48:53" hidden="1" x14ac:dyDescent="0.3">
      <c r="AV2263" s="115" t="str">
        <f t="shared" si="470"/>
        <v>RT5TREATMENT AND RECOVERY</v>
      </c>
      <c r="AW2263" s="116" t="s">
        <v>4200</v>
      </c>
      <c r="AX2263" s="116" t="s">
        <v>4201</v>
      </c>
      <c r="AY2263" s="116" t="s">
        <v>4200</v>
      </c>
      <c r="AZ2263" s="116" t="s">
        <v>4201</v>
      </c>
      <c r="BA2263" s="116" t="str">
        <f t="shared" si="471"/>
        <v>RT5</v>
      </c>
    </row>
    <row r="2264" spans="48:53" hidden="1" x14ac:dyDescent="0.3">
      <c r="AV2264" s="115" t="str">
        <f t="shared" si="470"/>
        <v>RT5TREATMENT AND RECOVERY 1</v>
      </c>
      <c r="AW2264" s="116" t="s">
        <v>4389</v>
      </c>
      <c r="AX2264" s="116" t="s">
        <v>4390</v>
      </c>
      <c r="AY2264" s="116" t="s">
        <v>4389</v>
      </c>
      <c r="AZ2264" s="116" t="s">
        <v>4390</v>
      </c>
      <c r="BA2264" s="116" t="str">
        <f t="shared" si="471"/>
        <v>RT5</v>
      </c>
    </row>
    <row r="2265" spans="48:53" hidden="1" x14ac:dyDescent="0.3">
      <c r="AV2265" s="115" t="str">
        <f t="shared" si="470"/>
        <v>RT5TREATMENT AND RECOVERY 1 (EPMA)</v>
      </c>
      <c r="AW2265" s="116" t="s">
        <v>4391</v>
      </c>
      <c r="AX2265" s="116" t="s">
        <v>4392</v>
      </c>
      <c r="AY2265" s="116" t="s">
        <v>4391</v>
      </c>
      <c r="AZ2265" s="116" t="s">
        <v>4392</v>
      </c>
      <c r="BA2265" s="116" t="str">
        <f t="shared" si="471"/>
        <v>RT5</v>
      </c>
    </row>
    <row r="2266" spans="48:53" hidden="1" x14ac:dyDescent="0.3">
      <c r="AV2266" s="115" t="str">
        <f t="shared" si="470"/>
        <v>RT5TREATMENT AND RECOVERY 2</v>
      </c>
      <c r="AW2266" s="116" t="s">
        <v>4403</v>
      </c>
      <c r="AX2266" s="116" t="s">
        <v>4404</v>
      </c>
      <c r="AY2266" s="116" t="s">
        <v>4403</v>
      </c>
      <c r="AZ2266" s="116" t="s">
        <v>4404</v>
      </c>
      <c r="BA2266" s="116" t="str">
        <f t="shared" si="471"/>
        <v>RT5</v>
      </c>
    </row>
    <row r="2267" spans="48:53" hidden="1" x14ac:dyDescent="0.3">
      <c r="AV2267" s="115" t="str">
        <f t="shared" si="470"/>
        <v>RT5TREATMENT AND RECOVERY 2 (EPMA)</v>
      </c>
      <c r="AW2267" s="116" t="s">
        <v>4401</v>
      </c>
      <c r="AX2267" s="116" t="s">
        <v>4402</v>
      </c>
      <c r="AY2267" s="116" t="s">
        <v>4401</v>
      </c>
      <c r="AZ2267" s="116" t="s">
        <v>4402</v>
      </c>
      <c r="BA2267" s="116" t="str">
        <f t="shared" si="471"/>
        <v>RT5</v>
      </c>
    </row>
    <row r="2268" spans="48:53" hidden="1" x14ac:dyDescent="0.3">
      <c r="AV2268" s="115" t="str">
        <f t="shared" si="470"/>
        <v>RT5TURNER RISE</v>
      </c>
      <c r="AW2268" s="116" t="s">
        <v>4242</v>
      </c>
      <c r="AX2268" s="116" t="s">
        <v>4243</v>
      </c>
      <c r="AY2268" s="116" t="s">
        <v>4242</v>
      </c>
      <c r="AZ2268" s="116" t="s">
        <v>4243</v>
      </c>
      <c r="BA2268" s="116" t="str">
        <f t="shared" si="471"/>
        <v>RT5</v>
      </c>
    </row>
    <row r="2269" spans="48:53" hidden="1" x14ac:dyDescent="0.3">
      <c r="AV2269" s="115" t="str">
        <f t="shared" si="470"/>
        <v>RT5WEST CITY ADULT MH (EPMA)</v>
      </c>
      <c r="AW2269" s="116" t="s">
        <v>4501</v>
      </c>
      <c r="AX2269" s="116" t="s">
        <v>4502</v>
      </c>
      <c r="AY2269" s="116" t="s">
        <v>4501</v>
      </c>
      <c r="AZ2269" s="116" t="s">
        <v>4502</v>
      </c>
      <c r="BA2269" s="116" t="str">
        <f t="shared" si="471"/>
        <v>RT5</v>
      </c>
    </row>
    <row r="2270" spans="48:53" hidden="1" x14ac:dyDescent="0.3">
      <c r="AV2270" s="115" t="str">
        <f t="shared" si="470"/>
        <v>RT5WILLOWS</v>
      </c>
      <c r="AW2270" s="116" t="s">
        <v>4304</v>
      </c>
      <c r="AX2270" s="116" t="s">
        <v>9458</v>
      </c>
      <c r="AY2270" s="116" t="s">
        <v>4304</v>
      </c>
      <c r="AZ2270" s="116" t="s">
        <v>9458</v>
      </c>
      <c r="BA2270" s="116" t="str">
        <f t="shared" si="471"/>
        <v>RT5</v>
      </c>
    </row>
    <row r="2271" spans="48:53" hidden="1" x14ac:dyDescent="0.3">
      <c r="AV2271" s="115" t="str">
        <f t="shared" si="470"/>
        <v>RTDFREEMAN HOSPITAL - RTD01</v>
      </c>
      <c r="AW2271" s="116" t="s">
        <v>8037</v>
      </c>
      <c r="AX2271" s="116" t="s">
        <v>9459</v>
      </c>
      <c r="AY2271" s="116" t="s">
        <v>8037</v>
      </c>
      <c r="AZ2271" s="116" t="s">
        <v>9459</v>
      </c>
      <c r="BA2271" s="116" t="str">
        <f t="shared" si="471"/>
        <v>RTD</v>
      </c>
    </row>
    <row r="2272" spans="48:53" hidden="1" x14ac:dyDescent="0.3">
      <c r="AV2272" s="115" t="str">
        <f t="shared" si="470"/>
        <v>RTDNEWCASTLE DENTAL HOSPITAL - RTD04</v>
      </c>
      <c r="AW2272" s="116" t="s">
        <v>8038</v>
      </c>
      <c r="AX2272" s="116" t="s">
        <v>9460</v>
      </c>
      <c r="AY2272" s="116" t="s">
        <v>8038</v>
      </c>
      <c r="AZ2272" s="116" t="s">
        <v>9460</v>
      </c>
      <c r="BA2272" s="116" t="str">
        <f t="shared" si="471"/>
        <v>RTD</v>
      </c>
    </row>
    <row r="2273" spans="48:53" hidden="1" x14ac:dyDescent="0.3">
      <c r="AV2273" s="115" t="str">
        <f t="shared" si="470"/>
        <v>RTDNEWCASTLE GENERAL HOSPITAL ACUTE SERVICES - RTD03</v>
      </c>
      <c r="AW2273" s="116" t="s">
        <v>8039</v>
      </c>
      <c r="AX2273" s="116" t="s">
        <v>9461</v>
      </c>
      <c r="AY2273" s="116" t="s">
        <v>8039</v>
      </c>
      <c r="AZ2273" s="116" t="s">
        <v>9461</v>
      </c>
      <c r="BA2273" s="116" t="str">
        <f t="shared" si="471"/>
        <v>RTD</v>
      </c>
    </row>
    <row r="2274" spans="48:53" hidden="1" x14ac:dyDescent="0.3">
      <c r="AV2274" s="115" t="str">
        <f t="shared" si="470"/>
        <v>RTDNORTH TYNESIDE GENERAL HOSPITAL - RTDAL</v>
      </c>
      <c r="AW2274" s="116" t="s">
        <v>8040</v>
      </c>
      <c r="AX2274" s="116" t="s">
        <v>9462</v>
      </c>
      <c r="AY2274" s="116" t="s">
        <v>8040</v>
      </c>
      <c r="AZ2274" s="116" t="s">
        <v>9462</v>
      </c>
      <c r="BA2274" s="116" t="str">
        <f t="shared" si="471"/>
        <v>RTD</v>
      </c>
    </row>
    <row r="2275" spans="48:53" hidden="1" x14ac:dyDescent="0.3">
      <c r="AV2275" s="115" t="str">
        <f t="shared" si="470"/>
        <v>RTDNORTHERN CENTRE FOR CANCER CARE - RTD06</v>
      </c>
      <c r="AW2275" s="116" t="s">
        <v>8041</v>
      </c>
      <c r="AX2275" s="116" t="s">
        <v>9463</v>
      </c>
      <c r="AY2275" s="116" t="s">
        <v>8041</v>
      </c>
      <c r="AZ2275" s="116" t="s">
        <v>9463</v>
      </c>
      <c r="BA2275" s="116" t="str">
        <f t="shared" si="471"/>
        <v>RTD</v>
      </c>
    </row>
    <row r="2276" spans="48:53" hidden="1" x14ac:dyDescent="0.3">
      <c r="AV2276" s="115" t="str">
        <f t="shared" si="470"/>
        <v>RTDQUEEN ELIZABETH HOSPITAL - RTDAK</v>
      </c>
      <c r="AW2276" s="116" t="s">
        <v>8042</v>
      </c>
      <c r="AX2276" s="116" t="s">
        <v>9464</v>
      </c>
      <c r="AY2276" s="116" t="s">
        <v>8042</v>
      </c>
      <c r="AZ2276" s="116" t="s">
        <v>9464</v>
      </c>
      <c r="BA2276" s="116" t="str">
        <f t="shared" si="471"/>
        <v>RTD</v>
      </c>
    </row>
    <row r="2277" spans="48:53" hidden="1" x14ac:dyDescent="0.3">
      <c r="AV2277" s="115" t="str">
        <f t="shared" si="470"/>
        <v>RTDTHE NEWCASTLE FERTILITY CENTRE - RTD08</v>
      </c>
      <c r="AW2277" s="116" t="s">
        <v>8043</v>
      </c>
      <c r="AX2277" s="116" t="s">
        <v>9465</v>
      </c>
      <c r="AY2277" s="116" t="s">
        <v>8043</v>
      </c>
      <c r="AZ2277" s="116" t="s">
        <v>9465</v>
      </c>
      <c r="BA2277" s="116" t="str">
        <f t="shared" si="471"/>
        <v>RTD</v>
      </c>
    </row>
    <row r="2278" spans="48:53" hidden="1" x14ac:dyDescent="0.3">
      <c r="AV2278" s="115" t="str">
        <f t="shared" si="470"/>
        <v>RTDTHE ROYAL VICTORIA INFIRMARY - RTD02</v>
      </c>
      <c r="AW2278" s="116" t="s">
        <v>8044</v>
      </c>
      <c r="AX2278" s="116" t="s">
        <v>9466</v>
      </c>
      <c r="AY2278" s="116" t="s">
        <v>8044</v>
      </c>
      <c r="AZ2278" s="116" t="s">
        <v>9466</v>
      </c>
      <c r="BA2278" s="116" t="str">
        <f t="shared" si="471"/>
        <v>RTD</v>
      </c>
    </row>
    <row r="2279" spans="48:53" hidden="1" x14ac:dyDescent="0.3">
      <c r="AV2279" s="115" t="str">
        <f t="shared" si="470"/>
        <v>RTDWALKERGATE HOSPITAL - RTD05</v>
      </c>
      <c r="AW2279" s="116" t="s">
        <v>8045</v>
      </c>
      <c r="AX2279" s="116" t="s">
        <v>9467</v>
      </c>
      <c r="AY2279" s="116" t="s">
        <v>8045</v>
      </c>
      <c r="AZ2279" s="116" t="s">
        <v>9467</v>
      </c>
      <c r="BA2279" s="116" t="str">
        <f t="shared" si="471"/>
        <v>RTD</v>
      </c>
    </row>
    <row r="2280" spans="48:53" hidden="1" x14ac:dyDescent="0.3">
      <c r="AV2280" s="115" t="str">
        <f t="shared" si="470"/>
        <v>RTEACORN HOUSE - RTE55</v>
      </c>
      <c r="AW2280" s="116" t="s">
        <v>8046</v>
      </c>
      <c r="AX2280" s="116" t="s">
        <v>9468</v>
      </c>
      <c r="AY2280" s="116" t="s">
        <v>8046</v>
      </c>
      <c r="AZ2280" s="116" t="s">
        <v>9468</v>
      </c>
      <c r="BA2280" s="116" t="str">
        <f t="shared" si="471"/>
        <v>RTE</v>
      </c>
    </row>
    <row r="2281" spans="48:53" hidden="1" x14ac:dyDescent="0.3">
      <c r="AV2281" s="115" t="str">
        <f t="shared" si="470"/>
        <v>RTEBERKELEY HOSPITAL - RTE21</v>
      </c>
      <c r="AW2281" s="116" t="s">
        <v>8047</v>
      </c>
      <c r="AX2281" s="116" t="s">
        <v>9469</v>
      </c>
      <c r="AY2281" s="116" t="s">
        <v>8047</v>
      </c>
      <c r="AZ2281" s="116" t="s">
        <v>9469</v>
      </c>
      <c r="BA2281" s="116" t="str">
        <f t="shared" si="471"/>
        <v>RTE</v>
      </c>
    </row>
    <row r="2282" spans="48:53" hidden="1" x14ac:dyDescent="0.3">
      <c r="AV2282" s="115" t="str">
        <f t="shared" si="470"/>
        <v>RTECHELTENHAM GENERAL HOSPITAL - RTE01</v>
      </c>
      <c r="AW2282" s="116" t="s">
        <v>8048</v>
      </c>
      <c r="AX2282" s="116" t="s">
        <v>9470</v>
      </c>
      <c r="AY2282" s="116" t="s">
        <v>8048</v>
      </c>
      <c r="AZ2282" s="116" t="s">
        <v>9470</v>
      </c>
      <c r="BA2282" s="116" t="str">
        <f t="shared" si="471"/>
        <v>RTE</v>
      </c>
    </row>
    <row r="2283" spans="48:53" hidden="1" x14ac:dyDescent="0.3">
      <c r="AV2283" s="115" t="str">
        <f t="shared" si="470"/>
        <v>RTECINDERFORD HEALTH CENTRE - RTE37</v>
      </c>
      <c r="AW2283" s="116" t="s">
        <v>8049</v>
      </c>
      <c r="AX2283" s="116" t="s">
        <v>9471</v>
      </c>
      <c r="AY2283" s="116" t="s">
        <v>8049</v>
      </c>
      <c r="AZ2283" s="116" t="s">
        <v>9471</v>
      </c>
      <c r="BA2283" s="116" t="str">
        <f t="shared" si="471"/>
        <v>RTE</v>
      </c>
    </row>
    <row r="2284" spans="48:53" hidden="1" x14ac:dyDescent="0.3">
      <c r="AV2284" s="115" t="str">
        <f t="shared" si="470"/>
        <v>RTECIRENCESTER HOSPITAL - RTE23</v>
      </c>
      <c r="AW2284" s="116" t="s">
        <v>8050</v>
      </c>
      <c r="AX2284" s="116" t="s">
        <v>9472</v>
      </c>
      <c r="AY2284" s="116" t="s">
        <v>8050</v>
      </c>
      <c r="AZ2284" s="116" t="s">
        <v>9472</v>
      </c>
      <c r="BA2284" s="116" t="str">
        <f t="shared" si="471"/>
        <v>RTE</v>
      </c>
    </row>
    <row r="2285" spans="48:53" hidden="1" x14ac:dyDescent="0.3">
      <c r="AV2285" s="115" t="str">
        <f t="shared" si="470"/>
        <v>RTECOLEFORD HEALTH CENTRE - RTE35</v>
      </c>
      <c r="AW2285" s="116" t="s">
        <v>8051</v>
      </c>
      <c r="AX2285" s="116" t="s">
        <v>9473</v>
      </c>
      <c r="AY2285" s="116" t="s">
        <v>8051</v>
      </c>
      <c r="AZ2285" s="116" t="s">
        <v>9473</v>
      </c>
      <c r="BA2285" s="116" t="str">
        <f t="shared" si="471"/>
        <v>RTE</v>
      </c>
    </row>
    <row r="2286" spans="48:53" hidden="1" x14ac:dyDescent="0.3">
      <c r="AV2286" s="115" t="str">
        <f t="shared" si="470"/>
        <v>RTECOLEFORD HOUSE - RTE52</v>
      </c>
      <c r="AW2286" s="116" t="s">
        <v>8052</v>
      </c>
      <c r="AX2286" s="116" t="s">
        <v>9474</v>
      </c>
      <c r="AY2286" s="116" t="s">
        <v>8052</v>
      </c>
      <c r="AZ2286" s="116" t="s">
        <v>9474</v>
      </c>
      <c r="BA2286" s="116" t="str">
        <f t="shared" si="471"/>
        <v>RTE</v>
      </c>
    </row>
    <row r="2287" spans="48:53" hidden="1" x14ac:dyDescent="0.3">
      <c r="AV2287" s="115" t="str">
        <f t="shared" si="470"/>
        <v>RTEDELANCEY HOSPITAL - RTE02</v>
      </c>
      <c r="AW2287" s="116" t="s">
        <v>8053</v>
      </c>
      <c r="AX2287" s="116" t="s">
        <v>9475</v>
      </c>
      <c r="AY2287" s="116" t="s">
        <v>8053</v>
      </c>
      <c r="AZ2287" s="116" t="s">
        <v>9475</v>
      </c>
      <c r="BA2287" s="116" t="str">
        <f t="shared" si="471"/>
        <v>RTE</v>
      </c>
    </row>
    <row r="2288" spans="48:53" hidden="1" x14ac:dyDescent="0.3">
      <c r="AV2288" s="115" t="str">
        <f t="shared" si="470"/>
        <v>RTEDILKE MEMORIAL HOSPITAL - RTE31</v>
      </c>
      <c r="AW2288" s="116" t="s">
        <v>8054</v>
      </c>
      <c r="AX2288" s="116" t="s">
        <v>9476</v>
      </c>
      <c r="AY2288" s="116" t="s">
        <v>8054</v>
      </c>
      <c r="AZ2288" s="116" t="s">
        <v>9476</v>
      </c>
      <c r="BA2288" s="116" t="str">
        <f t="shared" si="471"/>
        <v>RTE</v>
      </c>
    </row>
    <row r="2289" spans="48:53" hidden="1" x14ac:dyDescent="0.3">
      <c r="AV2289" s="115" t="str">
        <f t="shared" si="470"/>
        <v>RTEDURSLEY CLINIC - RTE48</v>
      </c>
      <c r="AW2289" s="116" t="s">
        <v>8055</v>
      </c>
      <c r="AX2289" s="116" t="s">
        <v>9477</v>
      </c>
      <c r="AY2289" s="116" t="s">
        <v>8055</v>
      </c>
      <c r="AZ2289" s="116" t="s">
        <v>9477</v>
      </c>
      <c r="BA2289" s="116" t="str">
        <f t="shared" si="471"/>
        <v>RTE</v>
      </c>
    </row>
    <row r="2290" spans="48:53" hidden="1" x14ac:dyDescent="0.3">
      <c r="AV2290" s="115" t="str">
        <f t="shared" si="470"/>
        <v>RTEFAIRFORD HOSPITAL - RTE24</v>
      </c>
      <c r="AW2290" s="116" t="s">
        <v>8056</v>
      </c>
      <c r="AX2290" s="116" t="s">
        <v>9478</v>
      </c>
      <c r="AY2290" s="116" t="s">
        <v>8056</v>
      </c>
      <c r="AZ2290" s="116" t="s">
        <v>9478</v>
      </c>
      <c r="BA2290" s="116" t="str">
        <f t="shared" si="471"/>
        <v>RTE</v>
      </c>
    </row>
    <row r="2291" spans="48:53" hidden="1" x14ac:dyDescent="0.3">
      <c r="AV2291" s="115" t="str">
        <f t="shared" si="470"/>
        <v>RTEFOREST OF DEAN CHILDREN'S OPPORTUNITY CENTRE - RTE34</v>
      </c>
      <c r="AW2291" s="116" t="s">
        <v>8057</v>
      </c>
      <c r="AX2291" s="116" t="s">
        <v>9479</v>
      </c>
      <c r="AY2291" s="116" t="s">
        <v>8057</v>
      </c>
      <c r="AZ2291" s="116" t="s">
        <v>9479</v>
      </c>
      <c r="BA2291" s="116" t="str">
        <f t="shared" si="471"/>
        <v>RTE</v>
      </c>
    </row>
    <row r="2292" spans="48:53" hidden="1" x14ac:dyDescent="0.3">
      <c r="AV2292" s="115" t="str">
        <f t="shared" si="470"/>
        <v>RTEFOREST VIEW EARLY YEARS CENTRE - RTE40</v>
      </c>
      <c r="AW2292" s="116" t="s">
        <v>8058</v>
      </c>
      <c r="AX2292" s="116" t="s">
        <v>9480</v>
      </c>
      <c r="AY2292" s="116" t="s">
        <v>8058</v>
      </c>
      <c r="AZ2292" s="116" t="s">
        <v>9480</v>
      </c>
      <c r="BA2292" s="116" t="str">
        <f t="shared" si="471"/>
        <v>RTE</v>
      </c>
    </row>
    <row r="2293" spans="48:53" hidden="1" x14ac:dyDescent="0.3">
      <c r="AV2293" s="115" t="str">
        <f t="shared" si="470"/>
        <v>RTEGL1 GLOUCESTER LEISURE CENTRE - RTE53</v>
      </c>
      <c r="AW2293" s="116" t="s">
        <v>8059</v>
      </c>
      <c r="AX2293" s="116" t="s">
        <v>9481</v>
      </c>
      <c r="AY2293" s="116" t="s">
        <v>8059</v>
      </c>
      <c r="AZ2293" s="116" t="s">
        <v>9481</v>
      </c>
      <c r="BA2293" s="116" t="str">
        <f t="shared" si="471"/>
        <v>RTE</v>
      </c>
    </row>
    <row r="2294" spans="48:53" hidden="1" x14ac:dyDescent="0.3">
      <c r="AV2294" s="115" t="str">
        <f t="shared" si="470"/>
        <v>RTEGLOUCESTERSHIRE ROYAL HOSPITAL - RTE03</v>
      </c>
      <c r="AW2294" s="116" t="s">
        <v>8060</v>
      </c>
      <c r="AX2294" s="116" t="s">
        <v>9482</v>
      </c>
      <c r="AY2294" s="116" t="s">
        <v>8060</v>
      </c>
      <c r="AZ2294" s="116" t="s">
        <v>9482</v>
      </c>
      <c r="BA2294" s="116" t="str">
        <f t="shared" si="471"/>
        <v>RTE</v>
      </c>
    </row>
    <row r="2295" spans="48:53" hidden="1" x14ac:dyDescent="0.3">
      <c r="AV2295" s="115" t="str">
        <f t="shared" si="470"/>
        <v>RTEHEALTHY LIVING CENTRE - RTE10</v>
      </c>
      <c r="AW2295" s="116" t="s">
        <v>8061</v>
      </c>
      <c r="AX2295" s="116" t="s">
        <v>9483</v>
      </c>
      <c r="AY2295" s="116" t="s">
        <v>8061</v>
      </c>
      <c r="AZ2295" s="116" t="s">
        <v>9483</v>
      </c>
      <c r="BA2295" s="116" t="str">
        <f t="shared" si="471"/>
        <v>RTE</v>
      </c>
    </row>
    <row r="2296" spans="48:53" hidden="1" x14ac:dyDescent="0.3">
      <c r="AV2296" s="115" t="str">
        <f t="shared" ref="AV2296:AV2362" si="472">CONCATENATE(LEFT(AW2296, 3),AX2296)</f>
        <v>RTEHEART OF THE FOREST COMMUNITY SCHOOL - RTE42</v>
      </c>
      <c r="AW2296" s="116" t="s">
        <v>8062</v>
      </c>
      <c r="AX2296" s="116" t="s">
        <v>9484</v>
      </c>
      <c r="AY2296" s="116" t="s">
        <v>8062</v>
      </c>
      <c r="AZ2296" s="116" t="s">
        <v>9484</v>
      </c>
      <c r="BA2296" s="116" t="str">
        <f t="shared" ref="BA2296:BA2362" si="473">LEFT(AY2296,3)</f>
        <v>RTE</v>
      </c>
    </row>
    <row r="2297" spans="48:53" hidden="1" x14ac:dyDescent="0.3">
      <c r="AV2297" s="115" t="str">
        <f t="shared" si="472"/>
        <v>RTEHEREFORD COUNTY HOSPITAL - RTE83</v>
      </c>
      <c r="AW2297" s="116" t="s">
        <v>8063</v>
      </c>
      <c r="AX2297" s="116" t="s">
        <v>9485</v>
      </c>
      <c r="AY2297" s="116" t="s">
        <v>8063</v>
      </c>
      <c r="AZ2297" s="116" t="s">
        <v>9485</v>
      </c>
      <c r="BA2297" s="116" t="str">
        <f t="shared" si="473"/>
        <v>RTE</v>
      </c>
    </row>
    <row r="2298" spans="48:53" hidden="1" x14ac:dyDescent="0.3">
      <c r="AV2298" s="115" t="str">
        <f t="shared" si="472"/>
        <v>RTELINTON HOUSE - RTE63</v>
      </c>
      <c r="AW2298" s="116" t="s">
        <v>8064</v>
      </c>
      <c r="AX2298" s="116" t="s">
        <v>9486</v>
      </c>
      <c r="AY2298" s="116" t="s">
        <v>8064</v>
      </c>
      <c r="AZ2298" s="116" t="s">
        <v>9486</v>
      </c>
      <c r="BA2298" s="116" t="str">
        <f t="shared" si="473"/>
        <v>RTE</v>
      </c>
    </row>
    <row r="2299" spans="48:53" hidden="1" x14ac:dyDescent="0.3">
      <c r="AV2299" s="115" t="str">
        <f t="shared" si="472"/>
        <v>RTELYDNEY AND DISTRICT HOSPITAL SITE - RTE32</v>
      </c>
      <c r="AW2299" s="116" t="s">
        <v>8065</v>
      </c>
      <c r="AX2299" s="116" t="s">
        <v>9487</v>
      </c>
      <c r="AY2299" s="116" t="s">
        <v>8065</v>
      </c>
      <c r="AZ2299" s="116" t="s">
        <v>9487</v>
      </c>
      <c r="BA2299" s="116" t="str">
        <f t="shared" si="473"/>
        <v>RTE</v>
      </c>
    </row>
    <row r="2300" spans="48:53" hidden="1" x14ac:dyDescent="0.3">
      <c r="AV2300" s="115" t="str">
        <f t="shared" si="472"/>
        <v>RTEMAY LANE SURGERY - RTE49</v>
      </c>
      <c r="AW2300" s="116" t="s">
        <v>8066</v>
      </c>
      <c r="AX2300" s="116" t="s">
        <v>9488</v>
      </c>
      <c r="AY2300" s="116" t="s">
        <v>8066</v>
      </c>
      <c r="AZ2300" s="116" t="s">
        <v>9488</v>
      </c>
      <c r="BA2300" s="116" t="str">
        <f t="shared" si="473"/>
        <v>RTE</v>
      </c>
    </row>
    <row r="2301" spans="48:53" hidden="1" x14ac:dyDescent="0.3">
      <c r="AV2301" s="115" t="str">
        <f t="shared" si="472"/>
        <v>RTEMOBILE CHEMOTHERAPY UNIT - RTE08</v>
      </c>
      <c r="AW2301" s="116" t="s">
        <v>8067</v>
      </c>
      <c r="AX2301" s="116" t="s">
        <v>9489</v>
      </c>
      <c r="AY2301" s="116" t="s">
        <v>8067</v>
      </c>
      <c r="AZ2301" s="116" t="s">
        <v>9489</v>
      </c>
      <c r="BA2301" s="116" t="str">
        <f t="shared" si="473"/>
        <v>RTE</v>
      </c>
    </row>
    <row r="2302" spans="48:53" hidden="1" x14ac:dyDescent="0.3">
      <c r="AV2302" s="115" t="str">
        <f t="shared" si="472"/>
        <v>RTEMOORE COTTAGE HOSPITAL - RTE22</v>
      </c>
      <c r="AW2302" s="116" t="s">
        <v>8068</v>
      </c>
      <c r="AX2302" s="116" t="s">
        <v>9490</v>
      </c>
      <c r="AY2302" s="116" t="s">
        <v>8068</v>
      </c>
      <c r="AZ2302" s="116" t="s">
        <v>9490</v>
      </c>
      <c r="BA2302" s="116" t="str">
        <f t="shared" si="473"/>
        <v>RTE</v>
      </c>
    </row>
    <row r="2303" spans="48:53" hidden="1" x14ac:dyDescent="0.3">
      <c r="AV2303" s="115" t="str">
        <f t="shared" si="472"/>
        <v>RTEMORETON-IN-MARSH HOSPITAL SITE - RTE25</v>
      </c>
      <c r="AW2303" s="116" t="s">
        <v>8069</v>
      </c>
      <c r="AX2303" s="116" t="s">
        <v>9491</v>
      </c>
      <c r="AY2303" s="116" t="s">
        <v>8069</v>
      </c>
      <c r="AZ2303" s="116" t="s">
        <v>9491</v>
      </c>
      <c r="BA2303" s="116" t="str">
        <f t="shared" si="473"/>
        <v>RTE</v>
      </c>
    </row>
    <row r="2304" spans="48:53" hidden="1" x14ac:dyDescent="0.3">
      <c r="AV2304" s="115" t="str">
        <f t="shared" si="472"/>
        <v>RTENEWENT DOCTORS PRACTICE - RTE33</v>
      </c>
      <c r="AW2304" s="116" t="s">
        <v>8070</v>
      </c>
      <c r="AX2304" s="116" t="s">
        <v>9492</v>
      </c>
      <c r="AY2304" s="116" t="s">
        <v>8070</v>
      </c>
      <c r="AZ2304" s="116" t="s">
        <v>9492</v>
      </c>
      <c r="BA2304" s="116" t="str">
        <f t="shared" si="473"/>
        <v>RTE</v>
      </c>
    </row>
    <row r="2305" spans="48:53" hidden="1" x14ac:dyDescent="0.3">
      <c r="AV2305" s="115" t="str">
        <f t="shared" si="472"/>
        <v>RTENEWENT EARLY YEARS CENTRE - RTE41</v>
      </c>
      <c r="AW2305" s="116" t="s">
        <v>8071</v>
      </c>
      <c r="AX2305" s="116" t="s">
        <v>9493</v>
      </c>
      <c r="AY2305" s="116" t="s">
        <v>8071</v>
      </c>
      <c r="AZ2305" s="116" t="s">
        <v>9493</v>
      </c>
      <c r="BA2305" s="116" t="str">
        <f t="shared" si="473"/>
        <v>RTE</v>
      </c>
    </row>
    <row r="2306" spans="48:53" hidden="1" x14ac:dyDescent="0.3">
      <c r="AV2306" s="115" t="str">
        <f t="shared" si="472"/>
        <v>RTEORCHARD MEDICAL CENTRE - RTE44</v>
      </c>
      <c r="AW2306" s="116" t="s">
        <v>8072</v>
      </c>
      <c r="AX2306" s="116" t="s">
        <v>9494</v>
      </c>
      <c r="AY2306" s="116" t="s">
        <v>8072</v>
      </c>
      <c r="AZ2306" s="116" t="s">
        <v>9494</v>
      </c>
      <c r="BA2306" s="116" t="str">
        <f t="shared" si="473"/>
        <v>RTE</v>
      </c>
    </row>
    <row r="2307" spans="48:53" hidden="1" x14ac:dyDescent="0.3">
      <c r="AV2307" s="115" t="str">
        <f t="shared" si="472"/>
        <v>RTEROSS COMMUNITY HOSPITAL - RTE85</v>
      </c>
      <c r="AW2307" s="116" t="s">
        <v>8073</v>
      </c>
      <c r="AX2307" s="116" t="s">
        <v>9495</v>
      </c>
      <c r="AY2307" s="116" t="s">
        <v>8073</v>
      </c>
      <c r="AZ2307" s="116" t="s">
        <v>9495</v>
      </c>
      <c r="BA2307" s="116" t="str">
        <f t="shared" si="473"/>
        <v>RTE</v>
      </c>
    </row>
    <row r="2308" spans="48:53" hidden="1" x14ac:dyDescent="0.3">
      <c r="AV2308" s="115" t="str">
        <f t="shared" si="472"/>
        <v>RTEST JAMES' CLINIC - RTE36</v>
      </c>
      <c r="AW2308" s="116" t="s">
        <v>8074</v>
      </c>
      <c r="AX2308" s="116" t="s">
        <v>9496</v>
      </c>
      <c r="AY2308" s="116" t="s">
        <v>8074</v>
      </c>
      <c r="AZ2308" s="116" t="s">
        <v>9496</v>
      </c>
      <c r="BA2308" s="116" t="str">
        <f t="shared" si="473"/>
        <v>RTE</v>
      </c>
    </row>
    <row r="2309" spans="48:53" hidden="1" x14ac:dyDescent="0.3">
      <c r="AV2309" s="115" t="str">
        <f t="shared" si="472"/>
        <v>RTEST ROSES SPECIAL SCHOOL - RTE45</v>
      </c>
      <c r="AW2309" s="116" t="s">
        <v>8075</v>
      </c>
      <c r="AX2309" s="116" t="s">
        <v>9497</v>
      </c>
      <c r="AY2309" s="116" t="s">
        <v>8075</v>
      </c>
      <c r="AZ2309" s="116" t="s">
        <v>9497</v>
      </c>
      <c r="BA2309" s="116" t="str">
        <f t="shared" si="473"/>
        <v>RTE</v>
      </c>
    </row>
    <row r="2310" spans="48:53" hidden="1" x14ac:dyDescent="0.3">
      <c r="AV2310" s="115" t="str">
        <f t="shared" si="472"/>
        <v>RTESTANDISH HOSPITAL SITE - RTE04</v>
      </c>
      <c r="AW2310" s="116" t="s">
        <v>8076</v>
      </c>
      <c r="AX2310" s="116" t="s">
        <v>9498</v>
      </c>
      <c r="AY2310" s="116" t="s">
        <v>8076</v>
      </c>
      <c r="AZ2310" s="116" t="s">
        <v>9498</v>
      </c>
      <c r="BA2310" s="116" t="str">
        <f t="shared" si="473"/>
        <v>RTE</v>
      </c>
    </row>
    <row r="2311" spans="48:53" hidden="1" x14ac:dyDescent="0.3">
      <c r="AV2311" s="115" t="str">
        <f t="shared" si="472"/>
        <v>RTESTONEHOUSE HEALTH CENTRE - RTE47</v>
      </c>
      <c r="AW2311" s="116" t="s">
        <v>8077</v>
      </c>
      <c r="AX2311" s="116" t="s">
        <v>9499</v>
      </c>
      <c r="AY2311" s="116" t="s">
        <v>8077</v>
      </c>
      <c r="AZ2311" s="116" t="s">
        <v>9499</v>
      </c>
      <c r="BA2311" s="116" t="str">
        <f t="shared" si="473"/>
        <v>RTE</v>
      </c>
    </row>
    <row r="2312" spans="48:53" hidden="1" x14ac:dyDescent="0.3">
      <c r="AV2312" s="115" t="str">
        <f t="shared" si="472"/>
        <v>RTESTROUD GENERAL HOSPITAL - RTE26</v>
      </c>
      <c r="AW2312" s="116" t="s">
        <v>8078</v>
      </c>
      <c r="AX2312" s="116" t="s">
        <v>9500</v>
      </c>
      <c r="AY2312" s="116" t="s">
        <v>8078</v>
      </c>
      <c r="AZ2312" s="116" t="s">
        <v>9500</v>
      </c>
      <c r="BA2312" s="116" t="str">
        <f t="shared" si="473"/>
        <v>RTE</v>
      </c>
    </row>
    <row r="2313" spans="48:53" hidden="1" x14ac:dyDescent="0.3">
      <c r="AV2313" s="115" t="str">
        <f t="shared" si="472"/>
        <v>RTESTROUD HEALTH CENTRE - RTE39</v>
      </c>
      <c r="AW2313" s="116" t="s">
        <v>8079</v>
      </c>
      <c r="AX2313" s="116" t="s">
        <v>9501</v>
      </c>
      <c r="AY2313" s="116" t="s">
        <v>8079</v>
      </c>
      <c r="AZ2313" s="116" t="s">
        <v>9501</v>
      </c>
      <c r="BA2313" s="116" t="str">
        <f t="shared" si="473"/>
        <v>RTE</v>
      </c>
    </row>
    <row r="2314" spans="48:53" hidden="1" x14ac:dyDescent="0.3">
      <c r="AV2314" s="115" t="str">
        <f t="shared" si="472"/>
        <v>RTESTROUD LEISURE CENTRE - RTE54</v>
      </c>
      <c r="AW2314" s="116" t="s">
        <v>8080</v>
      </c>
      <c r="AX2314" s="116" t="s">
        <v>9502</v>
      </c>
      <c r="AY2314" s="116" t="s">
        <v>8080</v>
      </c>
      <c r="AZ2314" s="116" t="s">
        <v>9502</v>
      </c>
      <c r="BA2314" s="116" t="str">
        <f t="shared" si="473"/>
        <v>RTE</v>
      </c>
    </row>
    <row r="2315" spans="48:53" hidden="1" x14ac:dyDescent="0.3">
      <c r="AV2315" s="115" t="str">
        <f t="shared" si="472"/>
        <v>RTESTROUD MATERNITY HOSPITAL - RTE27</v>
      </c>
      <c r="AW2315" s="116" t="s">
        <v>8081</v>
      </c>
      <c r="AX2315" s="116" t="s">
        <v>9503</v>
      </c>
      <c r="AY2315" s="116" t="s">
        <v>8081</v>
      </c>
      <c r="AZ2315" s="116" t="s">
        <v>9503</v>
      </c>
      <c r="BA2315" s="116" t="str">
        <f t="shared" si="473"/>
        <v>RTE</v>
      </c>
    </row>
    <row r="2316" spans="48:53" hidden="1" x14ac:dyDescent="0.3">
      <c r="AV2316" s="115" t="str">
        <f t="shared" si="472"/>
        <v>RTETEWKESBURY GENERAL HOSPITAL - RTE14</v>
      </c>
      <c r="AW2316" s="116" t="s">
        <v>8082</v>
      </c>
      <c r="AX2316" s="116" t="s">
        <v>9504</v>
      </c>
      <c r="AY2316" s="116" t="s">
        <v>8082</v>
      </c>
      <c r="AZ2316" s="116" t="s">
        <v>9504</v>
      </c>
      <c r="BA2316" s="116" t="str">
        <f t="shared" si="473"/>
        <v>RTE</v>
      </c>
    </row>
    <row r="2317" spans="48:53" hidden="1" x14ac:dyDescent="0.3">
      <c r="AV2317" s="115" t="str">
        <f t="shared" si="472"/>
        <v>RTETHE MILESTONE SCHOOL - RTE38</v>
      </c>
      <c r="AW2317" s="116" t="s">
        <v>8083</v>
      </c>
      <c r="AX2317" s="116" t="s">
        <v>9505</v>
      </c>
      <c r="AY2317" s="116" t="s">
        <v>8083</v>
      </c>
      <c r="AZ2317" s="116" t="s">
        <v>9505</v>
      </c>
      <c r="BA2317" s="116" t="str">
        <f t="shared" si="473"/>
        <v>RTE</v>
      </c>
    </row>
    <row r="2318" spans="48:53" hidden="1" x14ac:dyDescent="0.3">
      <c r="AV2318" s="115" t="str">
        <f t="shared" si="472"/>
        <v>RTETHE SHRUBBERIES SCHOOL - RTE43</v>
      </c>
      <c r="AW2318" s="116" t="s">
        <v>8084</v>
      </c>
      <c r="AX2318" s="116" t="s">
        <v>9506</v>
      </c>
      <c r="AY2318" s="116" t="s">
        <v>8084</v>
      </c>
      <c r="AZ2318" s="116" t="s">
        <v>9506</v>
      </c>
      <c r="BA2318" s="116" t="str">
        <f t="shared" si="473"/>
        <v>RTE</v>
      </c>
    </row>
    <row r="2319" spans="48:53" hidden="1" x14ac:dyDescent="0.3">
      <c r="AV2319" s="115" t="str">
        <f t="shared" si="472"/>
        <v>RTETHE SURGERY (ABBOTSWOOD ROAD) - RTE50</v>
      </c>
      <c r="AW2319" s="116" t="s">
        <v>8085</v>
      </c>
      <c r="AX2319" s="116" t="s">
        <v>9507</v>
      </c>
      <c r="AY2319" s="116" t="s">
        <v>8085</v>
      </c>
      <c r="AZ2319" s="116" t="s">
        <v>9507</v>
      </c>
      <c r="BA2319" s="116" t="str">
        <f t="shared" si="473"/>
        <v>RTE</v>
      </c>
    </row>
    <row r="2320" spans="48:53" hidden="1" x14ac:dyDescent="0.3">
      <c r="AV2320" s="115" t="str">
        <f t="shared" si="472"/>
        <v>RTETHE SURGERY (BROOKFIELD ROAD) - RTE51</v>
      </c>
      <c r="AW2320" s="116" t="s">
        <v>8086</v>
      </c>
      <c r="AX2320" s="116" t="s">
        <v>9508</v>
      </c>
      <c r="AY2320" s="116" t="s">
        <v>8086</v>
      </c>
      <c r="AZ2320" s="116" t="s">
        <v>9508</v>
      </c>
      <c r="BA2320" s="116" t="str">
        <f t="shared" si="473"/>
        <v>RTE</v>
      </c>
    </row>
    <row r="2321" spans="48:53" hidden="1" x14ac:dyDescent="0.3">
      <c r="AV2321" s="115" t="str">
        <f t="shared" si="472"/>
        <v>RTEWINCHCOMBE HOSPITAL - RTE15</v>
      </c>
      <c r="AW2321" s="116" t="s">
        <v>8087</v>
      </c>
      <c r="AX2321" s="116" t="s">
        <v>9509</v>
      </c>
      <c r="AY2321" s="116" t="s">
        <v>8087</v>
      </c>
      <c r="AZ2321" s="116" t="s">
        <v>9509</v>
      </c>
      <c r="BA2321" s="116" t="str">
        <f t="shared" si="473"/>
        <v>RTE</v>
      </c>
    </row>
    <row r="2322" spans="48:53" hidden="1" x14ac:dyDescent="0.3">
      <c r="AV2322" s="115" t="str">
        <f t="shared" si="472"/>
        <v>RTEWORCESTER ROYAL INFIRMARY - RTE84</v>
      </c>
      <c r="AW2322" s="116" t="s">
        <v>8088</v>
      </c>
      <c r="AX2322" s="116" t="s">
        <v>9510</v>
      </c>
      <c r="AY2322" s="116" t="s">
        <v>8088</v>
      </c>
      <c r="AZ2322" s="116" t="s">
        <v>9510</v>
      </c>
      <c r="BA2322" s="116" t="str">
        <f t="shared" si="473"/>
        <v>RTE</v>
      </c>
    </row>
    <row r="2323" spans="48:53" hidden="1" x14ac:dyDescent="0.3">
      <c r="AV2323" s="115" t="str">
        <f t="shared" si="472"/>
        <v>RTEWOTTON-UNDER-EDGE CLINIC - RTE46</v>
      </c>
      <c r="AW2323" s="116" t="s">
        <v>8089</v>
      </c>
      <c r="AX2323" s="116" t="s">
        <v>9511</v>
      </c>
      <c r="AY2323" s="116" t="s">
        <v>8089</v>
      </c>
      <c r="AZ2323" s="116" t="s">
        <v>9511</v>
      </c>
      <c r="BA2323" s="116" t="str">
        <f t="shared" si="473"/>
        <v>RTE</v>
      </c>
    </row>
    <row r="2324" spans="48:53" hidden="1" x14ac:dyDescent="0.3">
      <c r="AV2324" s="115" t="str">
        <f t="shared" si="472"/>
        <v>RTFALNWICK INFIRMARY - RTFDJ</v>
      </c>
      <c r="AW2324" s="116" t="s">
        <v>8090</v>
      </c>
      <c r="AX2324" s="116" t="s">
        <v>9512</v>
      </c>
      <c r="AY2324" s="116" t="s">
        <v>8090</v>
      </c>
      <c r="AZ2324" s="116" t="s">
        <v>9512</v>
      </c>
      <c r="BA2324" s="116" t="str">
        <f t="shared" si="473"/>
        <v>RTF</v>
      </c>
    </row>
    <row r="2325" spans="48:53" hidden="1" x14ac:dyDescent="0.3">
      <c r="AV2325" s="115" t="str">
        <f t="shared" si="472"/>
        <v>RTFBALLIOL SCHOOL - RTFDP</v>
      </c>
      <c r="AW2325" s="116" t="s">
        <v>8091</v>
      </c>
      <c r="AX2325" s="116" t="s">
        <v>9513</v>
      </c>
      <c r="AY2325" s="116" t="s">
        <v>8091</v>
      </c>
      <c r="AZ2325" s="116" t="s">
        <v>9513</v>
      </c>
      <c r="BA2325" s="116" t="str">
        <f t="shared" si="473"/>
        <v>RTF</v>
      </c>
    </row>
    <row r="2326" spans="48:53" hidden="1" x14ac:dyDescent="0.3">
      <c r="AV2326" s="115" t="str">
        <f t="shared" si="472"/>
        <v>RTFBERWICK INFIRMARY - RTFDH</v>
      </c>
      <c r="AW2326" s="116" t="s">
        <v>8092</v>
      </c>
      <c r="AX2326" s="116" t="s">
        <v>9514</v>
      </c>
      <c r="AY2326" s="116" t="s">
        <v>8092</v>
      </c>
      <c r="AZ2326" s="116" t="s">
        <v>9514</v>
      </c>
      <c r="BA2326" s="116" t="str">
        <f t="shared" si="473"/>
        <v>RTF</v>
      </c>
    </row>
    <row r="2327" spans="48:53" hidden="1" x14ac:dyDescent="0.3">
      <c r="AV2327" s="115" t="str">
        <f t="shared" si="472"/>
        <v>RTFBLYTH COMMUNITY HOSPITAL - RTFDX</v>
      </c>
      <c r="AW2327" s="116" t="s">
        <v>8093</v>
      </c>
      <c r="AX2327" s="116" t="s">
        <v>9515</v>
      </c>
      <c r="AY2327" s="116" t="s">
        <v>8093</v>
      </c>
      <c r="AZ2327" s="116" t="s">
        <v>9515</v>
      </c>
      <c r="BA2327" s="116" t="str">
        <f t="shared" si="473"/>
        <v>RTF</v>
      </c>
    </row>
    <row r="2328" spans="48:53" hidden="1" x14ac:dyDescent="0.3">
      <c r="AV2328" s="115" t="str">
        <f t="shared" si="472"/>
        <v>RTFCHEVIOT AND WANSBECK UNIT - RTF01</v>
      </c>
      <c r="AW2328" s="116" t="s">
        <v>8094</v>
      </c>
      <c r="AX2328" s="116" t="s">
        <v>9516</v>
      </c>
      <c r="AY2328" s="116" t="s">
        <v>8094</v>
      </c>
      <c r="AZ2328" s="116" t="s">
        <v>9516</v>
      </c>
      <c r="BA2328" s="116" t="str">
        <f t="shared" si="473"/>
        <v>RTF</v>
      </c>
    </row>
    <row r="2329" spans="48:53" hidden="1" x14ac:dyDescent="0.3">
      <c r="AV2329" s="115" t="str">
        <f t="shared" si="472"/>
        <v>RTFCOQUETDALE COTTAGE HOSPITAL - RTFDK</v>
      </c>
      <c r="AW2329" s="116" t="s">
        <v>8095</v>
      </c>
      <c r="AX2329" s="116" t="s">
        <v>9517</v>
      </c>
      <c r="AY2329" s="116" t="s">
        <v>8095</v>
      </c>
      <c r="AZ2329" s="116" t="s">
        <v>9517</v>
      </c>
      <c r="BA2329" s="116" t="str">
        <f t="shared" si="473"/>
        <v>RTF</v>
      </c>
    </row>
    <row r="2330" spans="48:53" hidden="1" x14ac:dyDescent="0.3">
      <c r="AV2330" s="115" t="str">
        <f t="shared" si="472"/>
        <v>RTFDENE WARD - RTFDD</v>
      </c>
      <c r="AW2330" s="116" t="s">
        <v>8096</v>
      </c>
      <c r="AX2330" s="116" t="s">
        <v>9518</v>
      </c>
      <c r="AY2330" s="116" t="s">
        <v>8096</v>
      </c>
      <c r="AZ2330" s="116" t="s">
        <v>9518</v>
      </c>
      <c r="BA2330" s="116" t="str">
        <f t="shared" si="473"/>
        <v>RTF</v>
      </c>
    </row>
    <row r="2331" spans="48:53" hidden="1" x14ac:dyDescent="0.3">
      <c r="AV2331" s="115" t="str">
        <f t="shared" si="472"/>
        <v>RTFHALTWHISTLE WAR MEMORIAL HOSPITAL - RTFDU</v>
      </c>
      <c r="AW2331" s="116" t="s">
        <v>8097</v>
      </c>
      <c r="AX2331" s="116" t="s">
        <v>9519</v>
      </c>
      <c r="AY2331" s="116" t="s">
        <v>8097</v>
      </c>
      <c r="AZ2331" s="116" t="s">
        <v>9519</v>
      </c>
      <c r="BA2331" s="116" t="str">
        <f t="shared" si="473"/>
        <v>RTF</v>
      </c>
    </row>
    <row r="2332" spans="48:53" hidden="1" x14ac:dyDescent="0.3">
      <c r="AV2332" s="115" t="str">
        <f t="shared" si="472"/>
        <v>RTFHEALTH SUITE, RIVERSIDE PRIMARY SCHOOL - RTFDA</v>
      </c>
      <c r="AW2332" s="116" t="s">
        <v>8098</v>
      </c>
      <c r="AX2332" s="116" t="s">
        <v>9520</v>
      </c>
      <c r="AY2332" s="116" t="s">
        <v>8098</v>
      </c>
      <c r="AZ2332" s="116" t="s">
        <v>9520</v>
      </c>
      <c r="BA2332" s="116" t="str">
        <f t="shared" si="473"/>
        <v>RTF</v>
      </c>
    </row>
    <row r="2333" spans="48:53" hidden="1" x14ac:dyDescent="0.3">
      <c r="AV2333" s="115" t="str">
        <f t="shared" si="472"/>
        <v>RTFHEXHAM (CLEARNET DATA) - RTF04</v>
      </c>
      <c r="AW2333" s="116" t="s">
        <v>8099</v>
      </c>
      <c r="AX2333" s="116" t="s">
        <v>9521</v>
      </c>
      <c r="AY2333" s="116" t="s">
        <v>8099</v>
      </c>
      <c r="AZ2333" s="116" t="s">
        <v>9521</v>
      </c>
      <c r="BA2333" s="116" t="str">
        <f t="shared" si="473"/>
        <v>RTF</v>
      </c>
    </row>
    <row r="2334" spans="48:53" hidden="1" x14ac:dyDescent="0.3">
      <c r="AV2334" s="115" t="str">
        <f t="shared" si="472"/>
        <v>RTFHEXHAM GENERAL HOSPITAL - RTFDR</v>
      </c>
      <c r="AW2334" s="116" t="s">
        <v>8100</v>
      </c>
      <c r="AX2334" s="116" t="s">
        <v>9522</v>
      </c>
      <c r="AY2334" s="116" t="s">
        <v>8100</v>
      </c>
      <c r="AZ2334" s="116" t="s">
        <v>9522</v>
      </c>
      <c r="BA2334" s="116" t="str">
        <f t="shared" si="473"/>
        <v>RTF</v>
      </c>
    </row>
    <row r="2335" spans="48:53" hidden="1" x14ac:dyDescent="0.3">
      <c r="AV2335" s="115" t="str">
        <f t="shared" si="472"/>
        <v>RTFMORPETH COTTAGE HOSPITAL - RTFDM</v>
      </c>
      <c r="AW2335" s="116" t="s">
        <v>8101</v>
      </c>
      <c r="AX2335" s="116" t="s">
        <v>9523</v>
      </c>
      <c r="AY2335" s="116" t="s">
        <v>8101</v>
      </c>
      <c r="AZ2335" s="116" t="s">
        <v>9523</v>
      </c>
      <c r="BA2335" s="116" t="str">
        <f t="shared" si="473"/>
        <v>RTF</v>
      </c>
    </row>
    <row r="2336" spans="48:53" hidden="1" x14ac:dyDescent="0.3">
      <c r="AV2336" s="115" t="str">
        <f t="shared" si="472"/>
        <v>RTFNORTH TYNESIDE (CLEARNET DATA) - RTF02</v>
      </c>
      <c r="AW2336" s="116" t="s">
        <v>8102</v>
      </c>
      <c r="AX2336" s="116" t="s">
        <v>9524</v>
      </c>
      <c r="AY2336" s="116" t="s">
        <v>8102</v>
      </c>
      <c r="AZ2336" s="116" t="s">
        <v>9524</v>
      </c>
      <c r="BA2336" s="116" t="str">
        <f t="shared" si="473"/>
        <v>RTF</v>
      </c>
    </row>
    <row r="2337" spans="48:53" hidden="1" x14ac:dyDescent="0.3">
      <c r="AV2337" s="115" t="str">
        <f t="shared" si="472"/>
        <v>RTFNORTH TYNESIDE GENERAL HOSPITAL - RTFFS</v>
      </c>
      <c r="AW2337" s="116" t="s">
        <v>8103</v>
      </c>
      <c r="AX2337" s="116" t="s">
        <v>9525</v>
      </c>
      <c r="AY2337" s="116" t="s">
        <v>8103</v>
      </c>
      <c r="AZ2337" s="116" t="s">
        <v>9525</v>
      </c>
      <c r="BA2337" s="116" t="str">
        <f t="shared" si="473"/>
        <v>RTF</v>
      </c>
    </row>
    <row r="2338" spans="48:53" hidden="1" x14ac:dyDescent="0.3">
      <c r="AV2338" s="115" t="str">
        <f t="shared" si="472"/>
        <v>RTFNORTHUMBRIA HEALTHCARE NHS FOUNDATION TRUST - RTFDY</v>
      </c>
      <c r="AW2338" s="116" t="s">
        <v>8104</v>
      </c>
      <c r="AX2338" s="116" t="s">
        <v>9526</v>
      </c>
      <c r="AY2338" s="116" t="s">
        <v>8104</v>
      </c>
      <c r="AZ2338" s="116" t="s">
        <v>9526</v>
      </c>
      <c r="BA2338" s="116" t="str">
        <f t="shared" si="473"/>
        <v>RTF</v>
      </c>
    </row>
    <row r="2339" spans="48:53" hidden="1" x14ac:dyDescent="0.3">
      <c r="AV2339" s="115" t="str">
        <f t="shared" si="472"/>
        <v>RTFNORTHUMBRIA HEALTHCARE NHS FOUNDATION TRUST (HEADQUARTERS) - RTFHQ</v>
      </c>
      <c r="AW2339" s="116" t="s">
        <v>8105</v>
      </c>
      <c r="AX2339" s="116" t="s">
        <v>9527</v>
      </c>
      <c r="AY2339" s="116" t="s">
        <v>8105</v>
      </c>
      <c r="AZ2339" s="116" t="s">
        <v>9527</v>
      </c>
      <c r="BA2339" s="116" t="str">
        <f t="shared" si="473"/>
        <v>RTF</v>
      </c>
    </row>
    <row r="2340" spans="48:53" hidden="1" x14ac:dyDescent="0.3">
      <c r="AV2340" s="115" t="str">
        <f t="shared" si="472"/>
        <v>RTFNORTHUMBRIA SPECIALIST EMERGENCY CARE HOSPITAL</v>
      </c>
      <c r="AW2340" s="16" t="s">
        <v>10044</v>
      </c>
      <c r="AX2340" s="16" t="s">
        <v>10043</v>
      </c>
      <c r="AY2340" s="16" t="s">
        <v>10044</v>
      </c>
      <c r="AZ2340" s="16" t="s">
        <v>10043</v>
      </c>
      <c r="BA2340" s="116" t="str">
        <f t="shared" si="473"/>
        <v>RTF</v>
      </c>
    </row>
    <row r="2341" spans="48:53" hidden="1" x14ac:dyDescent="0.3">
      <c r="AV2341" s="115" t="str">
        <f t="shared" si="472"/>
        <v>RTFONE TO ONE CENTRE - RTFDE</v>
      </c>
      <c r="AW2341" s="116" t="s">
        <v>8106</v>
      </c>
      <c r="AX2341" s="116" t="s">
        <v>9528</v>
      </c>
      <c r="AY2341" s="116" t="s">
        <v>8106</v>
      </c>
      <c r="AZ2341" s="116" t="s">
        <v>9528</v>
      </c>
      <c r="BA2341" s="116" t="str">
        <f t="shared" si="473"/>
        <v>RTF</v>
      </c>
    </row>
    <row r="2342" spans="48:53" hidden="1" x14ac:dyDescent="0.3">
      <c r="AV2342" s="115" t="str">
        <f t="shared" si="472"/>
        <v>RTFOXFORD CENTRE - RTFDN</v>
      </c>
      <c r="AW2342" s="116" t="s">
        <v>8107</v>
      </c>
      <c r="AX2342" s="116" t="s">
        <v>9529</v>
      </c>
      <c r="AY2342" s="116" t="s">
        <v>8107</v>
      </c>
      <c r="AZ2342" s="116" t="s">
        <v>9529</v>
      </c>
      <c r="BA2342" s="116" t="str">
        <f t="shared" si="473"/>
        <v>RTF</v>
      </c>
    </row>
    <row r="2343" spans="48:53" hidden="1" x14ac:dyDescent="0.3">
      <c r="AV2343" s="115" t="str">
        <f t="shared" si="472"/>
        <v>RTFROTHBURY COMMUNITY HOSPITAL - RTFEF</v>
      </c>
      <c r="AW2343" s="116" t="s">
        <v>8108</v>
      </c>
      <c r="AX2343" s="116" t="s">
        <v>9530</v>
      </c>
      <c r="AY2343" s="116" t="s">
        <v>8108</v>
      </c>
      <c r="AZ2343" s="116" t="s">
        <v>9530</v>
      </c>
      <c r="BA2343" s="116" t="str">
        <f t="shared" si="473"/>
        <v>RTF</v>
      </c>
    </row>
    <row r="2344" spans="48:53" hidden="1" x14ac:dyDescent="0.3">
      <c r="AV2344" s="115" t="str">
        <f t="shared" si="472"/>
        <v>RTFSHIREMOOR HEALTH CENTRE - RTFDG</v>
      </c>
      <c r="AW2344" s="116" t="s">
        <v>8109</v>
      </c>
      <c r="AX2344" s="116" t="s">
        <v>9531</v>
      </c>
      <c r="AY2344" s="116" t="s">
        <v>8109</v>
      </c>
      <c r="AZ2344" s="116" t="s">
        <v>9531</v>
      </c>
      <c r="BA2344" s="116" t="str">
        <f t="shared" si="473"/>
        <v>RTF</v>
      </c>
    </row>
    <row r="2345" spans="48:53" hidden="1" x14ac:dyDescent="0.3">
      <c r="AV2345" s="115" t="str">
        <f t="shared" si="472"/>
        <v>RTFSIR G B HUNTER MEMORIAL HOSPITAL - RTFFQ</v>
      </c>
      <c r="AW2345" s="116" t="s">
        <v>8110</v>
      </c>
      <c r="AX2345" s="116" t="s">
        <v>9532</v>
      </c>
      <c r="AY2345" s="116" t="s">
        <v>8110</v>
      </c>
      <c r="AZ2345" s="116" t="s">
        <v>9532</v>
      </c>
      <c r="BA2345" s="116" t="str">
        <f t="shared" si="473"/>
        <v>RTF</v>
      </c>
    </row>
    <row r="2346" spans="48:53" hidden="1" x14ac:dyDescent="0.3">
      <c r="AV2346" s="115" t="str">
        <f t="shared" si="472"/>
        <v>RTFTHE CEDARS - RTFDF</v>
      </c>
      <c r="AW2346" s="116" t="s">
        <v>8111</v>
      </c>
      <c r="AX2346" s="116" t="s">
        <v>9533</v>
      </c>
      <c r="AY2346" s="116" t="s">
        <v>8111</v>
      </c>
      <c r="AZ2346" s="116" t="s">
        <v>9533</v>
      </c>
      <c r="BA2346" s="116" t="str">
        <f t="shared" si="473"/>
        <v>RTF</v>
      </c>
    </row>
    <row r="2347" spans="48:53" hidden="1" x14ac:dyDescent="0.3">
      <c r="AV2347" s="115" t="str">
        <f t="shared" si="472"/>
        <v>RTFTYNEMOUTH COURT - RTFDC</v>
      </c>
      <c r="AW2347" s="116" t="s">
        <v>8112</v>
      </c>
      <c r="AX2347" s="116" t="s">
        <v>9534</v>
      </c>
      <c r="AY2347" s="116" t="s">
        <v>8112</v>
      </c>
      <c r="AZ2347" s="116" t="s">
        <v>9534</v>
      </c>
      <c r="BA2347" s="116" t="str">
        <f t="shared" si="473"/>
        <v>RTF</v>
      </c>
    </row>
    <row r="2348" spans="48:53" hidden="1" x14ac:dyDescent="0.3">
      <c r="AV2348" s="115" t="str">
        <f t="shared" si="472"/>
        <v>RTFWANSBECK HOSPITAL - RTFED</v>
      </c>
      <c r="AW2348" s="116" t="s">
        <v>8113</v>
      </c>
      <c r="AX2348" s="116" t="s">
        <v>9535</v>
      </c>
      <c r="AY2348" s="116" t="s">
        <v>8113</v>
      </c>
      <c r="AZ2348" s="116" t="s">
        <v>9535</v>
      </c>
      <c r="BA2348" s="116" t="str">
        <f t="shared" si="473"/>
        <v>RTF</v>
      </c>
    </row>
    <row r="2349" spans="48:53" hidden="1" x14ac:dyDescent="0.3">
      <c r="AV2349" s="115" t="str">
        <f t="shared" si="472"/>
        <v>RTGBURTON HOSPITAL - RTG02</v>
      </c>
      <c r="AW2349" s="116" t="s">
        <v>11088</v>
      </c>
      <c r="AX2349" s="116" t="s">
        <v>11089</v>
      </c>
      <c r="AY2349" s="116" t="s">
        <v>11088</v>
      </c>
      <c r="AZ2349" s="116" t="s">
        <v>11089</v>
      </c>
      <c r="BA2349" s="116" t="str">
        <f t="shared" si="473"/>
        <v>RTG</v>
      </c>
    </row>
    <row r="2350" spans="48:53" hidden="1" x14ac:dyDescent="0.3">
      <c r="AV2350" s="115" t="str">
        <f t="shared" si="472"/>
        <v>RTGILKESTON COMMUNITY HOSPITAL - RTG07</v>
      </c>
      <c r="AW2350" s="116" t="s">
        <v>8114</v>
      </c>
      <c r="AX2350" s="116" t="s">
        <v>9536</v>
      </c>
      <c r="AY2350" s="116" t="s">
        <v>8114</v>
      </c>
      <c r="AZ2350" s="116" t="s">
        <v>9536</v>
      </c>
      <c r="BA2350" s="116" t="str">
        <f t="shared" si="473"/>
        <v>RTG</v>
      </c>
    </row>
    <row r="2351" spans="48:53" hidden="1" x14ac:dyDescent="0.3">
      <c r="AV2351" s="115" t="str">
        <f t="shared" si="472"/>
        <v>RTGLONDON ROAD COMMUNITY HOSPITAL - RTGFA</v>
      </c>
      <c r="AW2351" s="116" t="s">
        <v>8115</v>
      </c>
      <c r="AX2351" s="116" t="s">
        <v>9537</v>
      </c>
      <c r="AY2351" s="116" t="s">
        <v>8115</v>
      </c>
      <c r="AZ2351" s="116" t="s">
        <v>9537</v>
      </c>
      <c r="BA2351" s="116" t="str">
        <f t="shared" si="473"/>
        <v>RTG</v>
      </c>
    </row>
    <row r="2352" spans="48:53" hidden="1" x14ac:dyDescent="0.3">
      <c r="AV2352" s="115" t="str">
        <f t="shared" si="472"/>
        <v>RTGROYAL DERBY HOSPITAL - RTGFG</v>
      </c>
      <c r="AW2352" s="116" t="s">
        <v>8116</v>
      </c>
      <c r="AX2352" s="116" t="s">
        <v>9538</v>
      </c>
      <c r="AY2352" s="116" t="s">
        <v>8116</v>
      </c>
      <c r="AZ2352" s="116" t="s">
        <v>9538</v>
      </c>
      <c r="BA2352" s="116" t="str">
        <f t="shared" si="473"/>
        <v>RTG</v>
      </c>
    </row>
    <row r="2353" spans="48:53" hidden="1" x14ac:dyDescent="0.3">
      <c r="AV2353" s="115" t="str">
        <f t="shared" si="472"/>
        <v>RTGST OSWALDS HOSPITAL - RTG05</v>
      </c>
      <c r="AW2353" s="116" t="s">
        <v>8117</v>
      </c>
      <c r="AX2353" s="116" t="s">
        <v>9539</v>
      </c>
      <c r="AY2353" s="116" t="s">
        <v>8117</v>
      </c>
      <c r="AZ2353" s="116" t="s">
        <v>9539</v>
      </c>
      <c r="BA2353" s="116" t="str">
        <f t="shared" si="473"/>
        <v>RTG</v>
      </c>
    </row>
    <row r="2354" spans="48:53" hidden="1" x14ac:dyDescent="0.3">
      <c r="AV2354" s="115" t="str">
        <f t="shared" si="472"/>
        <v>RTGSAMUEL JOHNSON COMMUNITY HOSPITAL - RTG54</v>
      </c>
      <c r="AW2354" s="116" t="s">
        <v>11090</v>
      </c>
      <c r="AX2354" s="116" t="s">
        <v>11091</v>
      </c>
      <c r="AY2354" s="116" t="s">
        <v>11090</v>
      </c>
      <c r="AZ2354" s="116" t="s">
        <v>11091</v>
      </c>
      <c r="BA2354" s="116" t="str">
        <f t="shared" si="473"/>
        <v>RTG</v>
      </c>
    </row>
    <row r="2355" spans="48:53" hidden="1" x14ac:dyDescent="0.3">
      <c r="AV2355" s="115" t="str">
        <f t="shared" si="472"/>
        <v>RTGSIR ROBERT PEEL COMMUNITY HOSPITAL - RTG50</v>
      </c>
      <c r="AW2355" s="116" t="s">
        <v>11092</v>
      </c>
      <c r="AX2355" s="116" t="s">
        <v>11093</v>
      </c>
      <c r="AY2355" s="116" t="s">
        <v>11092</v>
      </c>
      <c r="AZ2355" s="116" t="s">
        <v>11093</v>
      </c>
      <c r="BA2355" s="116" t="str">
        <f t="shared" si="473"/>
        <v>RTG</v>
      </c>
    </row>
    <row r="2356" spans="48:53" hidden="1" x14ac:dyDescent="0.3">
      <c r="AV2356" s="115" t="str">
        <f t="shared" si="472"/>
        <v>RTHBARDWELL SCHOOL - RTHE1</v>
      </c>
      <c r="AW2356" s="116" t="s">
        <v>8118</v>
      </c>
      <c r="AX2356" s="116" t="s">
        <v>9540</v>
      </c>
      <c r="AY2356" s="116" t="s">
        <v>8118</v>
      </c>
      <c r="AZ2356" s="116" t="s">
        <v>9540</v>
      </c>
      <c r="BA2356" s="116" t="str">
        <f t="shared" si="473"/>
        <v>RTH</v>
      </c>
    </row>
    <row r="2357" spans="48:53" hidden="1" x14ac:dyDescent="0.3">
      <c r="AV2357" s="115" t="str">
        <f t="shared" si="472"/>
        <v>RTHBISHOPSWOOD SCHOOL CLINIC, SONNING COMMON - RTHE9</v>
      </c>
      <c r="AW2357" s="116" t="s">
        <v>8119</v>
      </c>
      <c r="AX2357" s="116" t="s">
        <v>9541</v>
      </c>
      <c r="AY2357" s="116" t="s">
        <v>8119</v>
      </c>
      <c r="AZ2357" s="116" t="s">
        <v>9541</v>
      </c>
      <c r="BA2357" s="116" t="str">
        <f t="shared" si="473"/>
        <v>RTH</v>
      </c>
    </row>
    <row r="2358" spans="48:53" hidden="1" x14ac:dyDescent="0.3">
      <c r="AV2358" s="115" t="str">
        <f t="shared" si="472"/>
        <v>RTHBLACKBIRD LEYS LEISURE CENTRE - RTHF5</v>
      </c>
      <c r="AW2358" s="116" t="s">
        <v>8120</v>
      </c>
      <c r="AX2358" s="116" t="s">
        <v>9542</v>
      </c>
      <c r="AY2358" s="116" t="s">
        <v>8120</v>
      </c>
      <c r="AZ2358" s="116" t="s">
        <v>9542</v>
      </c>
      <c r="BA2358" s="116" t="str">
        <f t="shared" si="473"/>
        <v>RTH</v>
      </c>
    </row>
    <row r="2359" spans="48:53" hidden="1" x14ac:dyDescent="0.3">
      <c r="AV2359" s="115" t="str">
        <f t="shared" si="472"/>
        <v>RTHBOUNDARY BROOK HOUSE - RTH37</v>
      </c>
      <c r="AW2359" s="116" t="s">
        <v>8121</v>
      </c>
      <c r="AX2359" s="116" t="s">
        <v>9543</v>
      </c>
      <c r="AY2359" s="116" t="s">
        <v>8121</v>
      </c>
      <c r="AZ2359" s="116" t="s">
        <v>9543</v>
      </c>
      <c r="BA2359" s="116" t="str">
        <f t="shared" si="473"/>
        <v>RTH</v>
      </c>
    </row>
    <row r="2360" spans="48:53" hidden="1" x14ac:dyDescent="0.3">
      <c r="AV2360" s="115" t="str">
        <f t="shared" si="472"/>
        <v>RTHBPAS BLACKDOWN CLINIC - RTHF3</v>
      </c>
      <c r="AW2360" s="116" t="s">
        <v>8122</v>
      </c>
      <c r="AX2360" s="116" t="s">
        <v>9544</v>
      </c>
      <c r="AY2360" s="116" t="s">
        <v>8122</v>
      </c>
      <c r="AZ2360" s="116" t="s">
        <v>9544</v>
      </c>
      <c r="BA2360" s="116" t="str">
        <f t="shared" si="473"/>
        <v>RTH</v>
      </c>
    </row>
    <row r="2361" spans="48:53" hidden="1" x14ac:dyDescent="0.3">
      <c r="AV2361" s="115" t="str">
        <f t="shared" si="472"/>
        <v>RTHBRISTOL RENAL - RTHC8</v>
      </c>
      <c r="AW2361" s="116" t="s">
        <v>8123</v>
      </c>
      <c r="AX2361" s="116" t="s">
        <v>9545</v>
      </c>
      <c r="AY2361" s="116" t="s">
        <v>8123</v>
      </c>
      <c r="AZ2361" s="116" t="s">
        <v>9545</v>
      </c>
      <c r="BA2361" s="116" t="str">
        <f t="shared" si="473"/>
        <v>RTH</v>
      </c>
    </row>
    <row r="2362" spans="48:53" hidden="1" x14ac:dyDescent="0.3">
      <c r="AV2362" s="115" t="str">
        <f t="shared" si="472"/>
        <v>RTHCHIPPING NORTON COMMUNITY HOSPITAL - RTH19</v>
      </c>
      <c r="AW2362" s="116" t="s">
        <v>8124</v>
      </c>
      <c r="AX2362" s="116" t="s">
        <v>9546</v>
      </c>
      <c r="AY2362" s="116" t="s">
        <v>8124</v>
      </c>
      <c r="AZ2362" s="116" t="s">
        <v>9546</v>
      </c>
      <c r="BA2362" s="116" t="str">
        <f t="shared" si="473"/>
        <v>RTH</v>
      </c>
    </row>
    <row r="2363" spans="48:53" hidden="1" x14ac:dyDescent="0.3">
      <c r="AV2363" s="115" t="str">
        <f t="shared" ref="AV2363:AV2426" si="474">CONCATENATE(LEFT(AW2363, 3),AX2363)</f>
        <v>RTHCHURCHILL HOSPITAL - RTH02</v>
      </c>
      <c r="AW2363" s="116" t="s">
        <v>8125</v>
      </c>
      <c r="AX2363" s="116" t="s">
        <v>9547</v>
      </c>
      <c r="AY2363" s="116" t="s">
        <v>8125</v>
      </c>
      <c r="AZ2363" s="116" t="s">
        <v>9547</v>
      </c>
      <c r="BA2363" s="116" t="str">
        <f t="shared" ref="BA2363:BA2426" si="475">LEFT(AY2363,3)</f>
        <v>RTH</v>
      </c>
    </row>
    <row r="2364" spans="48:53" hidden="1" x14ac:dyDescent="0.3">
      <c r="AV2364" s="115" t="str">
        <f t="shared" si="474"/>
        <v>RTHDORSET RENAL - RTHC9</v>
      </c>
      <c r="AW2364" s="116" t="s">
        <v>8126</v>
      </c>
      <c r="AX2364" s="116" t="s">
        <v>9548</v>
      </c>
      <c r="AY2364" s="116" t="s">
        <v>8126</v>
      </c>
      <c r="AZ2364" s="116" t="s">
        <v>9548</v>
      </c>
      <c r="BA2364" s="116" t="str">
        <f t="shared" si="475"/>
        <v>RTH</v>
      </c>
    </row>
    <row r="2365" spans="48:53" hidden="1" x14ac:dyDescent="0.3">
      <c r="AV2365" s="115" t="str">
        <f t="shared" si="474"/>
        <v>RTHEAST OXFORD HEALTH CENTRE - RTHA6</v>
      </c>
      <c r="AW2365" s="116" t="s">
        <v>8127</v>
      </c>
      <c r="AX2365" s="116" t="s">
        <v>9549</v>
      </c>
      <c r="AY2365" s="116" t="s">
        <v>8127</v>
      </c>
      <c r="AZ2365" s="116" t="s">
        <v>9549</v>
      </c>
      <c r="BA2365" s="116" t="str">
        <f t="shared" si="475"/>
        <v>RTH</v>
      </c>
    </row>
    <row r="2366" spans="48:53" hidden="1" x14ac:dyDescent="0.3">
      <c r="AV2366" s="115" t="str">
        <f t="shared" si="474"/>
        <v>RTHFITZWARYN SCHOOL - RTHE8</v>
      </c>
      <c r="AW2366" s="116" t="s">
        <v>8128</v>
      </c>
      <c r="AX2366" s="116" t="s">
        <v>9550</v>
      </c>
      <c r="AY2366" s="116" t="s">
        <v>8128</v>
      </c>
      <c r="AZ2366" s="116" t="s">
        <v>9550</v>
      </c>
      <c r="BA2366" s="116" t="str">
        <f t="shared" si="475"/>
        <v>RTH</v>
      </c>
    </row>
    <row r="2367" spans="48:53" hidden="1" x14ac:dyDescent="0.3">
      <c r="AV2367" s="115" t="str">
        <f t="shared" si="474"/>
        <v>RTHFRANK WISE SCHOOL - RTHE2</v>
      </c>
      <c r="AW2367" s="116" t="s">
        <v>437</v>
      </c>
      <c r="AX2367" s="116" t="s">
        <v>10524</v>
      </c>
      <c r="AY2367" s="116" t="s">
        <v>437</v>
      </c>
      <c r="AZ2367" s="116" t="s">
        <v>9551</v>
      </c>
      <c r="BA2367" s="116" t="str">
        <f t="shared" si="475"/>
        <v>RTH</v>
      </c>
    </row>
    <row r="2368" spans="48:53" hidden="1" x14ac:dyDescent="0.3">
      <c r="AV2368" s="115" t="str">
        <f t="shared" si="474"/>
        <v>RTHHORTON GENERAL HOSPITAL - RTH05</v>
      </c>
      <c r="AW2368" s="116" t="s">
        <v>438</v>
      </c>
      <c r="AX2368" s="116" t="s">
        <v>10525</v>
      </c>
      <c r="AY2368" s="116" t="s">
        <v>438</v>
      </c>
      <c r="AZ2368" s="116" t="s">
        <v>3820</v>
      </c>
      <c r="BA2368" s="116" t="str">
        <f t="shared" si="475"/>
        <v>RTH</v>
      </c>
    </row>
    <row r="2369" spans="48:53" hidden="1" x14ac:dyDescent="0.3">
      <c r="AV2369" s="115" t="str">
        <f t="shared" si="474"/>
        <v>RTHJOHN RADCLIFFE HOSPITAL - RTH08</v>
      </c>
      <c r="AW2369" s="116" t="s">
        <v>439</v>
      </c>
      <c r="AX2369" s="116" t="s">
        <v>10526</v>
      </c>
      <c r="AY2369" s="116" t="s">
        <v>439</v>
      </c>
      <c r="AZ2369" s="116" t="s">
        <v>2023</v>
      </c>
      <c r="BA2369" s="116" t="str">
        <f t="shared" si="475"/>
        <v>RTH</v>
      </c>
    </row>
    <row r="2370" spans="48:53" hidden="1" x14ac:dyDescent="0.3">
      <c r="AV2370" s="115" t="str">
        <f t="shared" si="474"/>
        <v>RTHJOHN WATSON SCHOOL - RTHE7</v>
      </c>
      <c r="AW2370" s="116" t="s">
        <v>440</v>
      </c>
      <c r="AX2370" s="116" t="s">
        <v>10527</v>
      </c>
      <c r="AY2370" s="116" t="s">
        <v>440</v>
      </c>
      <c r="AZ2370" s="116" t="s">
        <v>9552</v>
      </c>
      <c r="BA2370" s="116" t="str">
        <f t="shared" si="475"/>
        <v>RTH</v>
      </c>
    </row>
    <row r="2371" spans="48:53" hidden="1" x14ac:dyDescent="0.3">
      <c r="AV2371" s="115" t="str">
        <f t="shared" si="474"/>
        <v>RTHKINGFISHER SCHOOL - RTHE6</v>
      </c>
      <c r="AW2371" s="116" t="s">
        <v>441</v>
      </c>
      <c r="AX2371" s="116" t="s">
        <v>10528</v>
      </c>
      <c r="AY2371" s="116" t="s">
        <v>441</v>
      </c>
      <c r="AZ2371" s="116" t="s">
        <v>9553</v>
      </c>
      <c r="BA2371" s="116" t="str">
        <f t="shared" si="475"/>
        <v>RTH</v>
      </c>
    </row>
    <row r="2372" spans="48:53" hidden="1" x14ac:dyDescent="0.3">
      <c r="AV2372" s="115" t="str">
        <f t="shared" si="474"/>
        <v>RTHMABEL PRITCHARD SCHOOL - RTHE5</v>
      </c>
      <c r="AW2372" s="116" t="s">
        <v>442</v>
      </c>
      <c r="AX2372" s="116" t="s">
        <v>10529</v>
      </c>
      <c r="AY2372" s="116" t="s">
        <v>442</v>
      </c>
      <c r="AZ2372" s="116" t="s">
        <v>9554</v>
      </c>
      <c r="BA2372" s="116" t="str">
        <f t="shared" si="475"/>
        <v>RTH</v>
      </c>
    </row>
    <row r="2373" spans="48:53" hidden="1" x14ac:dyDescent="0.3">
      <c r="AV2373" s="115" t="str">
        <f t="shared" si="474"/>
        <v>RTHMARIE STOPES CENTRE - EALING - RTHF1</v>
      </c>
      <c r="AW2373" s="116" t="s">
        <v>131</v>
      </c>
      <c r="AX2373" s="116" t="s">
        <v>10530</v>
      </c>
      <c r="AY2373" s="116" t="s">
        <v>131</v>
      </c>
      <c r="AZ2373" s="116" t="s">
        <v>9555</v>
      </c>
      <c r="BA2373" s="116" t="str">
        <f t="shared" si="475"/>
        <v>RTH</v>
      </c>
    </row>
    <row r="2374" spans="48:53" hidden="1" x14ac:dyDescent="0.3">
      <c r="AV2374" s="115" t="str">
        <f t="shared" si="474"/>
        <v>RTHMARIE STOPES CENTRE - READING - RTHF2</v>
      </c>
      <c r="AW2374" s="116" t="s">
        <v>132</v>
      </c>
      <c r="AX2374" s="116" t="s">
        <v>10531</v>
      </c>
      <c r="AY2374" s="116" t="s">
        <v>132</v>
      </c>
      <c r="AZ2374" s="116" t="s">
        <v>9556</v>
      </c>
      <c r="BA2374" s="116" t="str">
        <f t="shared" si="475"/>
        <v>RTH</v>
      </c>
    </row>
    <row r="2375" spans="48:53" hidden="1" x14ac:dyDescent="0.3">
      <c r="AV2375" s="115" t="str">
        <f t="shared" si="474"/>
        <v>RTHMARLBOROUGH SCHOOL - RTHE3</v>
      </c>
      <c r="AW2375" s="116" t="s">
        <v>133</v>
      </c>
      <c r="AX2375" s="116" t="s">
        <v>10532</v>
      </c>
      <c r="AY2375" s="116" t="s">
        <v>133</v>
      </c>
      <c r="AZ2375" s="116" t="s">
        <v>9557</v>
      </c>
      <c r="BA2375" s="116" t="str">
        <f t="shared" si="475"/>
        <v>RTH</v>
      </c>
    </row>
    <row r="2376" spans="48:53" hidden="1" x14ac:dyDescent="0.3">
      <c r="AV2376" s="115" t="str">
        <f t="shared" si="474"/>
        <v>RTHNUFFIELD ORTHOPAEDIC CENTRE - RTH03</v>
      </c>
      <c r="AW2376" s="116" t="s">
        <v>134</v>
      </c>
      <c r="AX2376" s="116" t="s">
        <v>10533</v>
      </c>
      <c r="AY2376" s="116" t="s">
        <v>134</v>
      </c>
      <c r="AZ2376" s="116" t="s">
        <v>9558</v>
      </c>
      <c r="BA2376" s="116" t="str">
        <f t="shared" si="475"/>
        <v>RTH</v>
      </c>
    </row>
    <row r="2377" spans="48:53" hidden="1" x14ac:dyDescent="0.3">
      <c r="AV2377" s="115" t="str">
        <f t="shared" si="474"/>
        <v>RTHORCHARD HEALTH CENTRE - RTHA5</v>
      </c>
      <c r="AW2377" s="116" t="s">
        <v>135</v>
      </c>
      <c r="AX2377" s="116" t="s">
        <v>10534</v>
      </c>
      <c r="AY2377" s="116" t="s">
        <v>135</v>
      </c>
      <c r="AZ2377" s="116" t="s">
        <v>9559</v>
      </c>
      <c r="BA2377" s="116" t="str">
        <f t="shared" si="475"/>
        <v>RTH</v>
      </c>
    </row>
    <row r="2378" spans="48:53" hidden="1" x14ac:dyDescent="0.3">
      <c r="AV2378" s="115" t="str">
        <f t="shared" si="474"/>
        <v>RTHPORTSMOUTH RENAL - RTHC7</v>
      </c>
      <c r="AW2378" s="116" t="s">
        <v>136</v>
      </c>
      <c r="AX2378" s="116" t="s">
        <v>10535</v>
      </c>
      <c r="AY2378" s="116" t="s">
        <v>136</v>
      </c>
      <c r="AZ2378" s="116" t="s">
        <v>9560</v>
      </c>
      <c r="BA2378" s="116" t="str">
        <f t="shared" si="475"/>
        <v>RTH</v>
      </c>
    </row>
    <row r="2379" spans="48:53" hidden="1" x14ac:dyDescent="0.3">
      <c r="AV2379" s="115" t="str">
        <f t="shared" si="474"/>
        <v>RTHRENAL CLINIC - ROYAL FREE HOSPITAL - RTHF4</v>
      </c>
      <c r="AW2379" s="116" t="s">
        <v>137</v>
      </c>
      <c r="AX2379" s="116" t="s">
        <v>10536</v>
      </c>
      <c r="AY2379" s="116" t="s">
        <v>137</v>
      </c>
      <c r="AZ2379" s="116" t="s">
        <v>9561</v>
      </c>
      <c r="BA2379" s="116" t="str">
        <f t="shared" si="475"/>
        <v>RTH</v>
      </c>
    </row>
    <row r="2380" spans="48:53" hidden="1" x14ac:dyDescent="0.3">
      <c r="AV2380" s="115" t="str">
        <f t="shared" si="474"/>
        <v>RTHSPRINGFIELD SCHOOL - RTHE4</v>
      </c>
      <c r="AW2380" s="116" t="s">
        <v>138</v>
      </c>
      <c r="AX2380" s="116" t="s">
        <v>10537</v>
      </c>
      <c r="AY2380" s="116" t="s">
        <v>138</v>
      </c>
      <c r="AZ2380" s="116" t="s">
        <v>9562</v>
      </c>
      <c r="BA2380" s="116" t="str">
        <f t="shared" si="475"/>
        <v>RTH</v>
      </c>
    </row>
    <row r="2381" spans="48:53" hidden="1" x14ac:dyDescent="0.3">
      <c r="AV2381" s="115" t="str">
        <f t="shared" si="474"/>
        <v>RTHWALLINGFORD COMMUNITY HOSPITAL - RTH16</v>
      </c>
      <c r="AW2381" s="116" t="s">
        <v>139</v>
      </c>
      <c r="AX2381" s="116" t="s">
        <v>10538</v>
      </c>
      <c r="AY2381" s="116" t="s">
        <v>139</v>
      </c>
      <c r="AZ2381" s="116" t="s">
        <v>3806</v>
      </c>
      <c r="BA2381" s="116" t="str">
        <f t="shared" si="475"/>
        <v>RTH</v>
      </c>
    </row>
    <row r="2382" spans="48:53" hidden="1" x14ac:dyDescent="0.3">
      <c r="AV2382" s="115" t="str">
        <f t="shared" si="474"/>
        <v>RTHWANTAGE COMMUNITY HOSPITAL - RTH21</v>
      </c>
      <c r="AW2382" s="116" t="s">
        <v>140</v>
      </c>
      <c r="AX2382" s="116" t="s">
        <v>10539</v>
      </c>
      <c r="AY2382" s="116" t="s">
        <v>140</v>
      </c>
      <c r="AZ2382" s="116" t="s">
        <v>3808</v>
      </c>
      <c r="BA2382" s="116" t="str">
        <f t="shared" si="475"/>
        <v>RTH</v>
      </c>
    </row>
    <row r="2383" spans="48:53" hidden="1" x14ac:dyDescent="0.3">
      <c r="AV2383" s="115" t="str">
        <f t="shared" si="474"/>
        <v>RTHWEST BAR SURGERY, BANBURY - RTHD8</v>
      </c>
      <c r="AW2383" s="116" t="s">
        <v>141</v>
      </c>
      <c r="AX2383" s="116" t="s">
        <v>10540</v>
      </c>
      <c r="AY2383" s="116" t="s">
        <v>141</v>
      </c>
      <c r="AZ2383" s="116" t="s">
        <v>9563</v>
      </c>
      <c r="BA2383" s="116" t="str">
        <f t="shared" si="475"/>
        <v>RTH</v>
      </c>
    </row>
    <row r="2384" spans="48:53" hidden="1" x14ac:dyDescent="0.3">
      <c r="AV2384" s="115" t="str">
        <f t="shared" si="474"/>
        <v>RTKASHFORD HOSPITAL - RTK02</v>
      </c>
      <c r="AW2384" s="116" t="s">
        <v>142</v>
      </c>
      <c r="AX2384" s="116" t="s">
        <v>10541</v>
      </c>
      <c r="AY2384" s="116" t="s">
        <v>142</v>
      </c>
      <c r="AZ2384" s="116" t="s">
        <v>6862</v>
      </c>
      <c r="BA2384" s="116" t="str">
        <f t="shared" si="475"/>
        <v>RTK</v>
      </c>
    </row>
    <row r="2385" spans="48:53" hidden="1" x14ac:dyDescent="0.3">
      <c r="AV2385" s="115" t="str">
        <f t="shared" si="474"/>
        <v>RTKASHLEY MEDICAL PRACTICE - RTK34</v>
      </c>
      <c r="AW2385" s="116" t="s">
        <v>143</v>
      </c>
      <c r="AX2385" s="116" t="s">
        <v>10542</v>
      </c>
      <c r="AY2385" s="116" t="s">
        <v>143</v>
      </c>
      <c r="AZ2385" s="116" t="s">
        <v>9564</v>
      </c>
      <c r="BA2385" s="116" t="str">
        <f t="shared" si="475"/>
        <v>RTK</v>
      </c>
    </row>
    <row r="2386" spans="48:53" hidden="1" x14ac:dyDescent="0.3">
      <c r="AV2386" s="115" t="str">
        <f t="shared" si="474"/>
        <v>RTKBREWERY ROAD - RTK44</v>
      </c>
      <c r="AW2386" s="116" t="s">
        <v>144</v>
      </c>
      <c r="AX2386" s="116" t="s">
        <v>10543</v>
      </c>
      <c r="AY2386" s="116" t="s">
        <v>144</v>
      </c>
      <c r="AZ2386" s="116" t="s">
        <v>9565</v>
      </c>
      <c r="BA2386" s="116" t="str">
        <f t="shared" si="475"/>
        <v>RTK</v>
      </c>
    </row>
    <row r="2387" spans="48:53" hidden="1" x14ac:dyDescent="0.3">
      <c r="AV2387" s="115" t="str">
        <f t="shared" si="474"/>
        <v>RTKCHERTSEY LANE - RTK29</v>
      </c>
      <c r="AW2387" s="116" t="s">
        <v>145</v>
      </c>
      <c r="AX2387" s="116" t="s">
        <v>10544</v>
      </c>
      <c r="AY2387" s="116" t="s">
        <v>145</v>
      </c>
      <c r="AZ2387" s="116" t="s">
        <v>9566</v>
      </c>
      <c r="BA2387" s="116" t="str">
        <f t="shared" si="475"/>
        <v>RTK</v>
      </c>
    </row>
    <row r="2388" spans="48:53" hidden="1" x14ac:dyDescent="0.3">
      <c r="AV2388" s="115" t="str">
        <f t="shared" si="474"/>
        <v>RTKCLAREMONT AVENUE - RTK42</v>
      </c>
      <c r="AW2388" s="116" t="s">
        <v>146</v>
      </c>
      <c r="AX2388" s="116" t="s">
        <v>10545</v>
      </c>
      <c r="AY2388" s="116" t="s">
        <v>146</v>
      </c>
      <c r="AZ2388" s="116" t="s">
        <v>9567</v>
      </c>
      <c r="BA2388" s="116" t="str">
        <f t="shared" si="475"/>
        <v>RTK</v>
      </c>
    </row>
    <row r="2389" spans="48:53" hidden="1" x14ac:dyDescent="0.3">
      <c r="AV2389" s="115" t="str">
        <f t="shared" si="474"/>
        <v>RTKCOLLEGE ROAD - RTK37</v>
      </c>
      <c r="AW2389" s="116" t="s">
        <v>147</v>
      </c>
      <c r="AX2389" s="116" t="s">
        <v>10546</v>
      </c>
      <c r="AY2389" s="116" t="s">
        <v>147</v>
      </c>
      <c r="AZ2389" s="116" t="s">
        <v>9568</v>
      </c>
      <c r="BA2389" s="116" t="str">
        <f t="shared" si="475"/>
        <v>RTK</v>
      </c>
    </row>
    <row r="2390" spans="48:53" hidden="1" x14ac:dyDescent="0.3">
      <c r="AV2390" s="115" t="str">
        <f t="shared" si="474"/>
        <v>RTKCRANFORD HEALTH CENTRE - RTK32</v>
      </c>
      <c r="AW2390" s="116" t="s">
        <v>148</v>
      </c>
      <c r="AX2390" s="116" t="s">
        <v>10547</v>
      </c>
      <c r="AY2390" s="116" t="s">
        <v>148</v>
      </c>
      <c r="AZ2390" s="116" t="s">
        <v>9569</v>
      </c>
      <c r="BA2390" s="116" t="str">
        <f t="shared" si="475"/>
        <v>RTK</v>
      </c>
    </row>
    <row r="2391" spans="48:53" hidden="1" x14ac:dyDescent="0.3">
      <c r="AV2391" s="115" t="str">
        <f t="shared" si="474"/>
        <v>RTKFELTHAM HILL ROAD - RTK20</v>
      </c>
      <c r="AW2391" s="116" t="s">
        <v>149</v>
      </c>
      <c r="AX2391" s="116" t="s">
        <v>10548</v>
      </c>
      <c r="AY2391" s="116" t="s">
        <v>149</v>
      </c>
      <c r="AZ2391" s="116" t="s">
        <v>9570</v>
      </c>
      <c r="BA2391" s="116" t="str">
        <f t="shared" si="475"/>
        <v>RTK</v>
      </c>
    </row>
    <row r="2392" spans="48:53" hidden="1" x14ac:dyDescent="0.3">
      <c r="AV2392" s="115" t="str">
        <f t="shared" si="474"/>
        <v>RTKHEATHCOTE PRACTICE - RTK43</v>
      </c>
      <c r="AW2392" s="116" t="s">
        <v>150</v>
      </c>
      <c r="AX2392" s="116" t="s">
        <v>10549</v>
      </c>
      <c r="AY2392" s="116" t="s">
        <v>150</v>
      </c>
      <c r="AZ2392" s="116" t="s">
        <v>9571</v>
      </c>
      <c r="BA2392" s="116" t="str">
        <f t="shared" si="475"/>
        <v>RTK</v>
      </c>
    </row>
    <row r="2393" spans="48:53" hidden="1" x14ac:dyDescent="0.3">
      <c r="AV2393" s="115" t="str">
        <f t="shared" si="474"/>
        <v>RTKHERSHAM SURGERY - RTK33</v>
      </c>
      <c r="AW2393" s="116" t="s">
        <v>151</v>
      </c>
      <c r="AX2393" s="116" t="s">
        <v>10550</v>
      </c>
      <c r="AY2393" s="116" t="s">
        <v>151</v>
      </c>
      <c r="AZ2393" s="116" t="s">
        <v>9572</v>
      </c>
      <c r="BA2393" s="116" t="str">
        <f t="shared" si="475"/>
        <v>RTK</v>
      </c>
    </row>
    <row r="2394" spans="48:53" hidden="1" x14ac:dyDescent="0.3">
      <c r="AV2394" s="115" t="str">
        <f t="shared" si="474"/>
        <v>RTKHILLVIEW MEDICAL CENTRE - RTK39</v>
      </c>
      <c r="AW2394" s="116" t="s">
        <v>152</v>
      </c>
      <c r="AX2394" s="116" t="s">
        <v>10551</v>
      </c>
      <c r="AY2394" s="116" t="s">
        <v>152</v>
      </c>
      <c r="AZ2394" s="116" t="s">
        <v>9573</v>
      </c>
      <c r="BA2394" s="116" t="str">
        <f t="shared" si="475"/>
        <v>RTK</v>
      </c>
    </row>
    <row r="2395" spans="48:53" hidden="1" x14ac:dyDescent="0.3">
      <c r="AV2395" s="115" t="str">
        <f t="shared" si="474"/>
        <v>RTKHOMEWATERS - RTK25</v>
      </c>
      <c r="AW2395" s="116" t="s">
        <v>153</v>
      </c>
      <c r="AX2395" s="116" t="s">
        <v>10552</v>
      </c>
      <c r="AY2395" s="116" t="s">
        <v>153</v>
      </c>
      <c r="AZ2395" s="116" t="s">
        <v>9574</v>
      </c>
      <c r="BA2395" s="116" t="str">
        <f t="shared" si="475"/>
        <v>RTK</v>
      </c>
    </row>
    <row r="2396" spans="48:53" hidden="1" x14ac:dyDescent="0.3">
      <c r="AV2396" s="115" t="str">
        <f t="shared" si="474"/>
        <v>RTKMOUNT ALVERNIA HOSPITAL - RTK51</v>
      </c>
      <c r="AW2396" s="116" t="s">
        <v>154</v>
      </c>
      <c r="AX2396" s="116" t="s">
        <v>10553</v>
      </c>
      <c r="AY2396" s="116" t="s">
        <v>154</v>
      </c>
      <c r="AZ2396" s="116" t="s">
        <v>9575</v>
      </c>
      <c r="BA2396" s="116" t="str">
        <f t="shared" si="475"/>
        <v>RTK</v>
      </c>
    </row>
    <row r="2397" spans="48:53" hidden="1" x14ac:dyDescent="0.3">
      <c r="AV2397" s="115" t="str">
        <f t="shared" si="474"/>
        <v>RTKNEW OTTERSHAW SURGERY - RTK28</v>
      </c>
      <c r="AW2397" s="116" t="s">
        <v>155</v>
      </c>
      <c r="AX2397" s="116" t="s">
        <v>10554</v>
      </c>
      <c r="AY2397" s="116" t="s">
        <v>155</v>
      </c>
      <c r="AZ2397" s="116" t="s">
        <v>9576</v>
      </c>
      <c r="BA2397" s="116" t="str">
        <f t="shared" si="475"/>
        <v>RTK</v>
      </c>
    </row>
    <row r="2398" spans="48:53" hidden="1" x14ac:dyDescent="0.3">
      <c r="AV2398" s="115" t="str">
        <f t="shared" si="474"/>
        <v>RTKPACKERS - RTK30</v>
      </c>
      <c r="AW2398" s="116" t="s">
        <v>156</v>
      </c>
      <c r="AX2398" s="116" t="s">
        <v>10555</v>
      </c>
      <c r="AY2398" s="116" t="s">
        <v>156</v>
      </c>
      <c r="AZ2398" s="116" t="s">
        <v>9577</v>
      </c>
      <c r="BA2398" s="116" t="str">
        <f t="shared" si="475"/>
        <v>RTK</v>
      </c>
    </row>
    <row r="2399" spans="48:53" hidden="1" x14ac:dyDescent="0.3">
      <c r="AV2399" s="115" t="str">
        <f t="shared" si="474"/>
        <v>RTKPRINCESS MARGARET HOSPITAL - RTK50</v>
      </c>
      <c r="AW2399" s="116" t="s">
        <v>157</v>
      </c>
      <c r="AX2399" s="116" t="s">
        <v>10556</v>
      </c>
      <c r="AY2399" s="116" t="s">
        <v>157</v>
      </c>
      <c r="AZ2399" s="116" t="s">
        <v>9578</v>
      </c>
      <c r="BA2399" s="116" t="str">
        <f t="shared" si="475"/>
        <v>RTK</v>
      </c>
    </row>
    <row r="2400" spans="48:53" hidden="1" x14ac:dyDescent="0.3">
      <c r="AV2400" s="115" t="str">
        <f t="shared" si="474"/>
        <v>RTKRUNNYMEDE HOSPITAL - RTK48</v>
      </c>
      <c r="AW2400" s="116" t="s">
        <v>158</v>
      </c>
      <c r="AX2400" s="116" t="s">
        <v>10557</v>
      </c>
      <c r="AY2400" s="116" t="s">
        <v>158</v>
      </c>
      <c r="AZ2400" s="116" t="s">
        <v>9579</v>
      </c>
      <c r="BA2400" s="116" t="str">
        <f t="shared" si="475"/>
        <v>RTK</v>
      </c>
    </row>
    <row r="2401" spans="48:53" hidden="1" x14ac:dyDescent="0.3">
      <c r="AV2401" s="115" t="str">
        <f t="shared" si="474"/>
        <v>RTKSHEERWATER HEALTH CENTRE - RTK47</v>
      </c>
      <c r="AW2401" s="116" t="s">
        <v>159</v>
      </c>
      <c r="AX2401" s="116" t="s">
        <v>10558</v>
      </c>
      <c r="AY2401" s="116" t="s">
        <v>159</v>
      </c>
      <c r="AZ2401" s="116" t="s">
        <v>9580</v>
      </c>
      <c r="BA2401" s="116" t="str">
        <f t="shared" si="475"/>
        <v>RTK</v>
      </c>
    </row>
    <row r="2402" spans="48:53" hidden="1" x14ac:dyDescent="0.3">
      <c r="AV2402" s="115" t="str">
        <f t="shared" si="474"/>
        <v>RTKSOUTHVIEW SURGERY - RTK40</v>
      </c>
      <c r="AW2402" s="116" t="s">
        <v>160</v>
      </c>
      <c r="AX2402" s="116" t="s">
        <v>10559</v>
      </c>
      <c r="AY2402" s="116" t="s">
        <v>160</v>
      </c>
      <c r="AZ2402" s="116" t="s">
        <v>9581</v>
      </c>
      <c r="BA2402" s="116" t="str">
        <f t="shared" si="475"/>
        <v>RTK</v>
      </c>
    </row>
    <row r="2403" spans="48:53" hidden="1" x14ac:dyDescent="0.3">
      <c r="AV2403" s="115" t="str">
        <f t="shared" si="474"/>
        <v>RTKST DAVID'S HEALTH CENTRE - RTK24</v>
      </c>
      <c r="AW2403" s="116" t="s">
        <v>161</v>
      </c>
      <c r="AX2403" s="116" t="s">
        <v>10560</v>
      </c>
      <c r="AY2403" s="116" t="s">
        <v>161</v>
      </c>
      <c r="AZ2403" s="116" t="s">
        <v>9582</v>
      </c>
      <c r="BA2403" s="116" t="str">
        <f t="shared" si="475"/>
        <v>RTK</v>
      </c>
    </row>
    <row r="2404" spans="48:53" hidden="1" x14ac:dyDescent="0.3">
      <c r="AV2404" s="115" t="str">
        <f t="shared" si="474"/>
        <v>RTKST JOHNS HEALTH CENTRE - RTK38</v>
      </c>
      <c r="AW2404" s="116" t="s">
        <v>162</v>
      </c>
      <c r="AX2404" s="116" t="s">
        <v>10561</v>
      </c>
      <c r="AY2404" s="116" t="s">
        <v>162</v>
      </c>
      <c r="AZ2404" s="116" t="s">
        <v>9583</v>
      </c>
      <c r="BA2404" s="116" t="str">
        <f t="shared" si="475"/>
        <v>RTK</v>
      </c>
    </row>
    <row r="2405" spans="48:53" hidden="1" x14ac:dyDescent="0.3">
      <c r="AV2405" s="115" t="str">
        <f t="shared" si="474"/>
        <v>RTKST PETER'S HOSPITAL - RTK01</v>
      </c>
      <c r="AW2405" s="116" t="s">
        <v>163</v>
      </c>
      <c r="AX2405" s="116" t="s">
        <v>10562</v>
      </c>
      <c r="AY2405" s="116" t="s">
        <v>163</v>
      </c>
      <c r="AZ2405" s="116" t="s">
        <v>9584</v>
      </c>
      <c r="BA2405" s="116" t="str">
        <f t="shared" si="475"/>
        <v>RTK</v>
      </c>
    </row>
    <row r="2406" spans="48:53" hidden="1" x14ac:dyDescent="0.3">
      <c r="AV2406" s="115" t="str">
        <f t="shared" si="474"/>
        <v>RTKSTAINES HEALTH CENTRE - RTK23</v>
      </c>
      <c r="AW2406" s="116" t="s">
        <v>164</v>
      </c>
      <c r="AX2406" s="116" t="s">
        <v>10563</v>
      </c>
      <c r="AY2406" s="116" t="s">
        <v>164</v>
      </c>
      <c r="AZ2406" s="116" t="s">
        <v>9585</v>
      </c>
      <c r="BA2406" s="116" t="str">
        <f t="shared" si="475"/>
        <v>RTK</v>
      </c>
    </row>
    <row r="2407" spans="48:53" hidden="1" x14ac:dyDescent="0.3">
      <c r="AV2407" s="115" t="str">
        <f t="shared" si="474"/>
        <v>RTKSTANWELL ROAD - RTK21</v>
      </c>
      <c r="AW2407" s="116" t="s">
        <v>165</v>
      </c>
      <c r="AX2407" s="116" t="s">
        <v>10564</v>
      </c>
      <c r="AY2407" s="116" t="s">
        <v>165</v>
      </c>
      <c r="AZ2407" s="116" t="s">
        <v>9586</v>
      </c>
      <c r="BA2407" s="116" t="str">
        <f t="shared" si="475"/>
        <v>RTK</v>
      </c>
    </row>
    <row r="2408" spans="48:53" hidden="1" x14ac:dyDescent="0.3">
      <c r="AV2408" s="115" t="str">
        <f t="shared" si="474"/>
        <v>RTKSTUDHOLME MEDICAL CENTRE - RTK22</v>
      </c>
      <c r="AW2408" s="116" t="s">
        <v>166</v>
      </c>
      <c r="AX2408" s="116" t="s">
        <v>10565</v>
      </c>
      <c r="AY2408" s="116" t="s">
        <v>166</v>
      </c>
      <c r="AZ2408" s="116" t="s">
        <v>9587</v>
      </c>
      <c r="BA2408" s="116" t="str">
        <f t="shared" si="475"/>
        <v>RTK</v>
      </c>
    </row>
    <row r="2409" spans="48:53" hidden="1" x14ac:dyDescent="0.3">
      <c r="AV2409" s="115" t="str">
        <f t="shared" si="474"/>
        <v>RTKSUNNYMEAD SURGERY - RTK35</v>
      </c>
      <c r="AW2409" s="116" t="s">
        <v>167</v>
      </c>
      <c r="AX2409" s="116" t="s">
        <v>10566</v>
      </c>
      <c r="AY2409" s="116" t="s">
        <v>167</v>
      </c>
      <c r="AZ2409" s="116" t="s">
        <v>9588</v>
      </c>
      <c r="BA2409" s="116" t="str">
        <f t="shared" si="475"/>
        <v>RTK</v>
      </c>
    </row>
    <row r="2410" spans="48:53" hidden="1" x14ac:dyDescent="0.3">
      <c r="AV2410" s="115" t="str">
        <f t="shared" si="474"/>
        <v>RTKTHE HEALTH CENTRE, BOND STREET - RTK19</v>
      </c>
      <c r="AW2410" s="116" t="s">
        <v>168</v>
      </c>
      <c r="AX2410" s="116" t="s">
        <v>10567</v>
      </c>
      <c r="AY2410" s="116" t="s">
        <v>168</v>
      </c>
      <c r="AZ2410" s="116" t="s">
        <v>9589</v>
      </c>
      <c r="BA2410" s="116" t="str">
        <f t="shared" si="475"/>
        <v>RTK</v>
      </c>
    </row>
    <row r="2411" spans="48:53" hidden="1" x14ac:dyDescent="0.3">
      <c r="AV2411" s="115" t="str">
        <f t="shared" si="474"/>
        <v>RTKTHE KNAPHILL SURGERY - RTK45</v>
      </c>
      <c r="AW2411" s="116" t="s">
        <v>169</v>
      </c>
      <c r="AX2411" s="116" t="s">
        <v>10568</v>
      </c>
      <c r="AY2411" s="116" t="s">
        <v>169</v>
      </c>
      <c r="AZ2411" s="116" t="s">
        <v>9590</v>
      </c>
      <c r="BA2411" s="116" t="str">
        <f t="shared" si="475"/>
        <v>RTK</v>
      </c>
    </row>
    <row r="2412" spans="48:53" hidden="1" x14ac:dyDescent="0.3">
      <c r="AV2412" s="115" t="str">
        <f t="shared" si="474"/>
        <v>RTKTHE MAYBURY SURGERY - RTK36</v>
      </c>
      <c r="AW2412" s="116" t="s">
        <v>170</v>
      </c>
      <c r="AX2412" s="116" t="s">
        <v>10569</v>
      </c>
      <c r="AY2412" s="116" t="s">
        <v>170</v>
      </c>
      <c r="AZ2412" s="116" t="s">
        <v>9591</v>
      </c>
      <c r="BA2412" s="116" t="str">
        <f t="shared" si="475"/>
        <v>RTK</v>
      </c>
    </row>
    <row r="2413" spans="48:53" hidden="1" x14ac:dyDescent="0.3">
      <c r="AV2413" s="115" t="str">
        <f t="shared" si="474"/>
        <v>RTKTHORPE ROAD - RTK27</v>
      </c>
      <c r="AW2413" s="116" t="s">
        <v>171</v>
      </c>
      <c r="AX2413" s="116" t="s">
        <v>10570</v>
      </c>
      <c r="AY2413" s="116" t="s">
        <v>171</v>
      </c>
      <c r="AZ2413" s="116" t="s">
        <v>9592</v>
      </c>
      <c r="BA2413" s="116" t="str">
        <f t="shared" si="475"/>
        <v>RTK</v>
      </c>
    </row>
    <row r="2414" spans="48:53" hidden="1" x14ac:dyDescent="0.3">
      <c r="AV2414" s="115" t="str">
        <f t="shared" si="474"/>
        <v>RTKUPPER HALLIFORD ROAD - RTK26</v>
      </c>
      <c r="AW2414" s="116" t="s">
        <v>172</v>
      </c>
      <c r="AX2414" s="116" t="s">
        <v>10571</v>
      </c>
      <c r="AY2414" s="116" t="s">
        <v>172</v>
      </c>
      <c r="AZ2414" s="116" t="s">
        <v>9593</v>
      </c>
      <c r="BA2414" s="116" t="str">
        <f t="shared" si="475"/>
        <v>RTK</v>
      </c>
    </row>
    <row r="2415" spans="48:53" hidden="1" x14ac:dyDescent="0.3">
      <c r="AV2415" s="115" t="str">
        <f t="shared" si="474"/>
        <v>RTKWALTON HEALTH CENTRE - RTK18</v>
      </c>
      <c r="AW2415" s="116" t="s">
        <v>173</v>
      </c>
      <c r="AX2415" s="116" t="s">
        <v>10572</v>
      </c>
      <c r="AY2415" s="116" t="s">
        <v>173</v>
      </c>
      <c r="AZ2415" s="116" t="s">
        <v>9594</v>
      </c>
      <c r="BA2415" s="116" t="str">
        <f t="shared" si="475"/>
        <v>RTK</v>
      </c>
    </row>
    <row r="2416" spans="48:53" hidden="1" x14ac:dyDescent="0.3">
      <c r="AV2416" s="115" t="str">
        <f t="shared" si="474"/>
        <v>RTKWEST MIDDLESEX UNIVERSITY HOSPITAL - RTK52</v>
      </c>
      <c r="AW2416" s="116" t="s">
        <v>974</v>
      </c>
      <c r="AX2416" s="116" t="s">
        <v>10573</v>
      </c>
      <c r="AY2416" s="116" t="s">
        <v>974</v>
      </c>
      <c r="AZ2416" s="116" t="s">
        <v>9181</v>
      </c>
      <c r="BA2416" s="116" t="str">
        <f t="shared" si="475"/>
        <v>RTK</v>
      </c>
    </row>
    <row r="2417" spans="48:53" hidden="1" x14ac:dyDescent="0.3">
      <c r="AV2417" s="115" t="str">
        <f t="shared" si="474"/>
        <v>RTKWESTFIELD SURGERY - RTK41</v>
      </c>
      <c r="AW2417" s="116" t="s">
        <v>975</v>
      </c>
      <c r="AX2417" s="116" t="s">
        <v>10574</v>
      </c>
      <c r="AY2417" s="116" t="s">
        <v>975</v>
      </c>
      <c r="AZ2417" s="116" t="s">
        <v>9595</v>
      </c>
      <c r="BA2417" s="116" t="str">
        <f t="shared" si="475"/>
        <v>RTK</v>
      </c>
    </row>
    <row r="2418" spans="48:53" hidden="1" x14ac:dyDescent="0.3">
      <c r="AV2418" s="115" t="str">
        <f t="shared" si="474"/>
        <v>RTKWEYBRIDGE HEALTH CENTRE - RTK31</v>
      </c>
      <c r="AW2418" s="116" t="s">
        <v>15</v>
      </c>
      <c r="AX2418" s="116" t="s">
        <v>10575</v>
      </c>
      <c r="AY2418" s="116" t="s">
        <v>15</v>
      </c>
      <c r="AZ2418" s="116" t="s">
        <v>9596</v>
      </c>
      <c r="BA2418" s="116" t="str">
        <f t="shared" si="475"/>
        <v>RTK</v>
      </c>
    </row>
    <row r="2419" spans="48:53" hidden="1" x14ac:dyDescent="0.3">
      <c r="AV2419" s="115" t="str">
        <f t="shared" si="474"/>
        <v>RTKWOKING NUFFIELD HOSPITAL - RTK49</v>
      </c>
      <c r="AW2419" s="116" t="s">
        <v>16</v>
      </c>
      <c r="AX2419" s="116" t="s">
        <v>10576</v>
      </c>
      <c r="AY2419" s="116" t="s">
        <v>16</v>
      </c>
      <c r="AZ2419" s="116" t="s">
        <v>9147</v>
      </c>
      <c r="BA2419" s="116" t="str">
        <f t="shared" si="475"/>
        <v>RTK</v>
      </c>
    </row>
    <row r="2420" spans="48:53" hidden="1" x14ac:dyDescent="0.3">
      <c r="AV2420" s="115" t="str">
        <f t="shared" si="474"/>
        <v>RTKYORK HOUSE MEDICAL CENTRE - RTK46</v>
      </c>
      <c r="AW2420" s="116" t="s">
        <v>17</v>
      </c>
      <c r="AX2420" s="116" t="s">
        <v>10577</v>
      </c>
      <c r="AY2420" s="116" t="s">
        <v>17</v>
      </c>
      <c r="AZ2420" s="116" t="s">
        <v>9597</v>
      </c>
      <c r="BA2420" s="116" t="str">
        <f t="shared" si="475"/>
        <v>RTK</v>
      </c>
    </row>
    <row r="2421" spans="48:53" hidden="1" x14ac:dyDescent="0.3">
      <c r="AV2421" s="115" t="str">
        <f t="shared" si="474"/>
        <v>RTPCATERHAM DENE HOSPITAL - RTP24</v>
      </c>
      <c r="AW2421" s="116" t="s">
        <v>18</v>
      </c>
      <c r="AX2421" s="116" t="s">
        <v>10578</v>
      </c>
      <c r="AY2421" s="116" t="s">
        <v>18</v>
      </c>
      <c r="AZ2421" s="116" t="s">
        <v>9598</v>
      </c>
      <c r="BA2421" s="116" t="str">
        <f t="shared" si="475"/>
        <v>RTP</v>
      </c>
    </row>
    <row r="2422" spans="48:53" hidden="1" x14ac:dyDescent="0.3">
      <c r="AV2422" s="115" t="str">
        <f t="shared" si="474"/>
        <v>RTPCRAWLEY HOSPITAL - RTP02</v>
      </c>
      <c r="AW2422" s="116" t="s">
        <v>19</v>
      </c>
      <c r="AX2422" s="116" t="s">
        <v>10579</v>
      </c>
      <c r="AY2422" s="116" t="s">
        <v>19</v>
      </c>
      <c r="AZ2422" s="116" t="s">
        <v>2815</v>
      </c>
      <c r="BA2422" s="116" t="str">
        <f t="shared" si="475"/>
        <v>RTP</v>
      </c>
    </row>
    <row r="2423" spans="48:53" hidden="1" x14ac:dyDescent="0.3">
      <c r="AV2423" s="115" t="str">
        <f t="shared" si="474"/>
        <v>RTPDORKING HOSPITAL - RTP25</v>
      </c>
      <c r="AW2423" s="116" t="s">
        <v>20</v>
      </c>
      <c r="AX2423" s="116" t="s">
        <v>10580</v>
      </c>
      <c r="AY2423" s="116" t="s">
        <v>20</v>
      </c>
      <c r="AZ2423" s="116" t="s">
        <v>9599</v>
      </c>
      <c r="BA2423" s="116" t="str">
        <f t="shared" si="475"/>
        <v>RTP</v>
      </c>
    </row>
    <row r="2424" spans="48:53" hidden="1" x14ac:dyDescent="0.3">
      <c r="AV2424" s="115" t="str">
        <f t="shared" si="474"/>
        <v>RTPEAST SURREY HOSPITAL - RTP04</v>
      </c>
      <c r="AW2424" s="116" t="s">
        <v>21</v>
      </c>
      <c r="AX2424" s="116" t="s">
        <v>10581</v>
      </c>
      <c r="AY2424" s="116" t="s">
        <v>21</v>
      </c>
      <c r="AZ2424" s="116" t="s">
        <v>6890</v>
      </c>
      <c r="BA2424" s="116" t="str">
        <f t="shared" si="475"/>
        <v>RTP</v>
      </c>
    </row>
    <row r="2425" spans="48:53" hidden="1" x14ac:dyDescent="0.3">
      <c r="AV2425" s="115" t="str">
        <f t="shared" si="474"/>
        <v>RTPHORSHAM HOSPITAL - RTP23</v>
      </c>
      <c r="AW2425" s="116" t="s">
        <v>391</v>
      </c>
      <c r="AX2425" s="116" t="s">
        <v>10582</v>
      </c>
      <c r="AY2425" s="116" t="s">
        <v>391</v>
      </c>
      <c r="AZ2425" s="116" t="s">
        <v>2817</v>
      </c>
      <c r="BA2425" s="116" t="str">
        <f t="shared" si="475"/>
        <v>RTP</v>
      </c>
    </row>
    <row r="2426" spans="48:53" hidden="1" x14ac:dyDescent="0.3">
      <c r="AV2426" s="115" t="str">
        <f t="shared" si="474"/>
        <v>RTPOXTED AND LIMPSFIELD HOSPITAL - RTP07</v>
      </c>
      <c r="AW2426" s="116" t="s">
        <v>392</v>
      </c>
      <c r="AX2426" s="116" t="s">
        <v>10583</v>
      </c>
      <c r="AY2426" s="116" t="s">
        <v>392</v>
      </c>
      <c r="AZ2426" s="116" t="s">
        <v>9600</v>
      </c>
      <c r="BA2426" s="116" t="str">
        <f t="shared" si="475"/>
        <v>RTP</v>
      </c>
    </row>
    <row r="2427" spans="48:53" hidden="1" x14ac:dyDescent="0.3">
      <c r="AV2427" s="115" t="str">
        <f t="shared" ref="AV2427:AV2490" si="476">CONCATENATE(LEFT(AW2427, 3),AX2427)</f>
        <v>RTPREDWOOD DIAGNOSTIC TREATMENT CENTRE - RTP21</v>
      </c>
      <c r="AW2427" s="116" t="s">
        <v>393</v>
      </c>
      <c r="AX2427" s="116" t="s">
        <v>10584</v>
      </c>
      <c r="AY2427" s="116" t="s">
        <v>393</v>
      </c>
      <c r="AZ2427" s="116" t="s">
        <v>9601</v>
      </c>
      <c r="BA2427" s="116" t="str">
        <f t="shared" ref="BA2427:BA2490" si="477">LEFT(AY2427,3)</f>
        <v>RTP</v>
      </c>
    </row>
    <row r="2428" spans="48:53" hidden="1" x14ac:dyDescent="0.3">
      <c r="AV2428" s="115" t="str">
        <f t="shared" si="476"/>
        <v>RTQARENA</v>
      </c>
      <c r="AW2428" s="116" t="s">
        <v>4600</v>
      </c>
      <c r="AX2428" s="116" t="s">
        <v>4601</v>
      </c>
      <c r="AY2428" s="116" t="s">
        <v>4600</v>
      </c>
      <c r="AZ2428" s="116" t="s">
        <v>4601</v>
      </c>
      <c r="BA2428" s="116" t="str">
        <f t="shared" si="477"/>
        <v>RTQ</v>
      </c>
    </row>
    <row r="2429" spans="48:53" hidden="1" x14ac:dyDescent="0.3">
      <c r="AV2429" s="115" t="str">
        <f t="shared" si="476"/>
        <v>RTQBERKELEY HOSPITAL</v>
      </c>
      <c r="AW2429" s="116" t="s">
        <v>4586</v>
      </c>
      <c r="AX2429" s="116" t="s">
        <v>4587</v>
      </c>
      <c r="AY2429" s="116" t="s">
        <v>4586</v>
      </c>
      <c r="AZ2429" s="116" t="s">
        <v>4587</v>
      </c>
      <c r="BA2429" s="116" t="str">
        <f t="shared" si="477"/>
        <v>RTQ</v>
      </c>
    </row>
    <row r="2430" spans="48:53" hidden="1" x14ac:dyDescent="0.3">
      <c r="AV2430" s="115" t="str">
        <f>CONCATENATE(LEFT(AW2430, 3),AX2430)</f>
        <v>RTQBERKELEY HOUSE</v>
      </c>
      <c r="AW2430" s="116" t="s">
        <v>4573</v>
      </c>
      <c r="AX2430" s="116" t="s">
        <v>10839</v>
      </c>
      <c r="AY2430" s="116" t="s">
        <v>4573</v>
      </c>
      <c r="AZ2430" s="116" t="s">
        <v>10839</v>
      </c>
      <c r="BA2430" s="116" t="str">
        <f>LEFT(AY2430,3)</f>
        <v>RTQ</v>
      </c>
    </row>
    <row r="2431" spans="48:53" hidden="1" x14ac:dyDescent="0.3">
      <c r="AV2431" s="115" t="str">
        <f t="shared" si="476"/>
        <v>RTQBRANCH LEA CROSS</v>
      </c>
      <c r="AW2431" s="116" t="s">
        <v>4582</v>
      </c>
      <c r="AX2431" s="116" t="s">
        <v>4583</v>
      </c>
      <c r="AY2431" s="116" t="s">
        <v>4582</v>
      </c>
      <c r="AZ2431" s="116" t="s">
        <v>4583</v>
      </c>
      <c r="BA2431" s="116" t="str">
        <f t="shared" si="477"/>
        <v>RTQ</v>
      </c>
    </row>
    <row r="2432" spans="48:53" hidden="1" x14ac:dyDescent="0.3">
      <c r="AV2432" s="115" t="str">
        <f t="shared" si="476"/>
        <v>RTQBROMYARD COMMUNITY HOSPITAL</v>
      </c>
      <c r="AW2432" s="116" t="s">
        <v>4606</v>
      </c>
      <c r="AX2432" s="116" t="s">
        <v>4607</v>
      </c>
      <c r="AY2432" s="116" t="s">
        <v>4606</v>
      </c>
      <c r="AZ2432" s="116" t="s">
        <v>4607</v>
      </c>
      <c r="BA2432" s="116" t="str">
        <f t="shared" si="477"/>
        <v>RTQ</v>
      </c>
    </row>
    <row r="2433" spans="48:53" hidden="1" x14ac:dyDescent="0.3">
      <c r="AV2433" s="115" t="str">
        <f t="shared" si="476"/>
        <v>RTQCHALFONT</v>
      </c>
      <c r="AW2433" s="116" t="s">
        <v>4580</v>
      </c>
      <c r="AX2433" s="116" t="s">
        <v>4581</v>
      </c>
      <c r="AY2433" s="116" t="s">
        <v>4580</v>
      </c>
      <c r="AZ2433" s="116" t="s">
        <v>4581</v>
      </c>
      <c r="BA2433" s="116" t="str">
        <f t="shared" si="477"/>
        <v>RTQ</v>
      </c>
    </row>
    <row r="2434" spans="48:53" hidden="1" x14ac:dyDescent="0.3">
      <c r="AV2434" s="115" t="str">
        <f t="shared" si="476"/>
        <v>RTQCHARLTON LANE HOSPITAL</v>
      </c>
      <c r="AW2434" s="116" t="s">
        <v>8195</v>
      </c>
      <c r="AX2434" s="116" t="s">
        <v>9602</v>
      </c>
      <c r="AY2434" s="116" t="s">
        <v>8195</v>
      </c>
      <c r="AZ2434" s="116" t="s">
        <v>9602</v>
      </c>
      <c r="BA2434" s="116" t="str">
        <f t="shared" si="477"/>
        <v>RTQ</v>
      </c>
    </row>
    <row r="2435" spans="48:53" hidden="1" x14ac:dyDescent="0.3">
      <c r="AV2435" s="115" t="str">
        <f t="shared" si="476"/>
        <v>RTQCHARLWOOD</v>
      </c>
      <c r="AW2435" s="116" t="s">
        <v>4569</v>
      </c>
      <c r="AX2435" s="116" t="s">
        <v>4570</v>
      </c>
      <c r="AY2435" s="116" t="s">
        <v>4569</v>
      </c>
      <c r="AZ2435" s="116" t="s">
        <v>4570</v>
      </c>
      <c r="BA2435" s="116" t="str">
        <f t="shared" si="477"/>
        <v>RTQ</v>
      </c>
    </row>
    <row r="2436" spans="48:53" hidden="1" x14ac:dyDescent="0.3">
      <c r="AV2436" s="115" t="str">
        <f t="shared" si="476"/>
        <v>RTQCHELTENHAM GENERAL HOSPITAL</v>
      </c>
      <c r="AW2436" s="116" t="s">
        <v>4597</v>
      </c>
      <c r="AX2436" s="116" t="s">
        <v>2744</v>
      </c>
      <c r="AY2436" s="116" t="s">
        <v>4597</v>
      </c>
      <c r="AZ2436" s="116" t="s">
        <v>2744</v>
      </c>
      <c r="BA2436" s="116" t="str">
        <f t="shared" si="477"/>
        <v>RTQ</v>
      </c>
    </row>
    <row r="2437" spans="48:53" hidden="1" x14ac:dyDescent="0.3">
      <c r="AV2437" s="115" t="str">
        <f t="shared" si="476"/>
        <v>RTQCHESTERTON HALT</v>
      </c>
      <c r="AW2437" s="116" t="s">
        <v>4565</v>
      </c>
      <c r="AX2437" s="116" t="s">
        <v>4566</v>
      </c>
      <c r="AY2437" s="116" t="s">
        <v>4565</v>
      </c>
      <c r="AZ2437" s="116" t="s">
        <v>4566</v>
      </c>
      <c r="BA2437" s="116" t="str">
        <f t="shared" si="477"/>
        <v>RTQ</v>
      </c>
    </row>
    <row r="2438" spans="48:53" hidden="1" x14ac:dyDescent="0.3">
      <c r="AV2438" s="115" t="str">
        <f t="shared" si="476"/>
        <v>RTQCIRENCESTER HOSPITAL</v>
      </c>
      <c r="AW2438" s="116" t="s">
        <v>4554</v>
      </c>
      <c r="AX2438" s="116" t="s">
        <v>2746</v>
      </c>
      <c r="AY2438" s="116" t="s">
        <v>4554</v>
      </c>
      <c r="AZ2438" s="116" t="s">
        <v>2746</v>
      </c>
      <c r="BA2438" s="116" t="str">
        <f t="shared" si="477"/>
        <v>RTQ</v>
      </c>
    </row>
    <row r="2439" spans="48:53" hidden="1" x14ac:dyDescent="0.3">
      <c r="AV2439" s="115" t="str">
        <f t="shared" si="476"/>
        <v>RTQDELANCEY HOSPITAL</v>
      </c>
      <c r="AW2439" s="116" t="s">
        <v>4590</v>
      </c>
      <c r="AX2439" s="116" t="s">
        <v>4591</v>
      </c>
      <c r="AY2439" s="116" t="s">
        <v>4590</v>
      </c>
      <c r="AZ2439" s="116" t="s">
        <v>4591</v>
      </c>
      <c r="BA2439" s="116" t="str">
        <f t="shared" si="477"/>
        <v>RTQ</v>
      </c>
    </row>
    <row r="2440" spans="48:53" hidden="1" x14ac:dyDescent="0.3">
      <c r="AV2440" s="115" t="str">
        <f t="shared" si="476"/>
        <v>RTQDILKE MEMORIAL HOSPITAL</v>
      </c>
      <c r="AW2440" s="116" t="s">
        <v>4592</v>
      </c>
      <c r="AX2440" s="116" t="s">
        <v>2752</v>
      </c>
      <c r="AY2440" s="116" t="s">
        <v>4592</v>
      </c>
      <c r="AZ2440" s="116" t="s">
        <v>2752</v>
      </c>
      <c r="BA2440" s="116" t="str">
        <f t="shared" si="477"/>
        <v>RTQ</v>
      </c>
    </row>
    <row r="2441" spans="48:53" hidden="1" x14ac:dyDescent="0.3">
      <c r="AV2441" s="115" t="str">
        <f t="shared" si="476"/>
        <v>RTQFAIRFORD HOSPITAL</v>
      </c>
      <c r="AW2441" s="116" t="s">
        <v>4547</v>
      </c>
      <c r="AX2441" s="116" t="s">
        <v>2756</v>
      </c>
      <c r="AY2441" s="116" t="s">
        <v>4547</v>
      </c>
      <c r="AZ2441" s="116" t="s">
        <v>2756</v>
      </c>
      <c r="BA2441" s="116" t="str">
        <f t="shared" si="477"/>
        <v>RTQ</v>
      </c>
    </row>
    <row r="2442" spans="48:53" hidden="1" x14ac:dyDescent="0.3">
      <c r="AV2442" s="115" t="str">
        <f t="shared" si="476"/>
        <v>RTQFIELDVIEW</v>
      </c>
      <c r="AW2442" s="116" t="s">
        <v>4571</v>
      </c>
      <c r="AX2442" s="116" t="s">
        <v>4572</v>
      </c>
      <c r="AY2442" s="116" t="s">
        <v>4571</v>
      </c>
      <c r="AZ2442" s="116" t="s">
        <v>4572</v>
      </c>
      <c r="BA2442" s="116" t="str">
        <f t="shared" si="477"/>
        <v>RTQ</v>
      </c>
    </row>
    <row r="2443" spans="48:53" hidden="1" x14ac:dyDescent="0.3">
      <c r="AV2443" s="115" t="str">
        <f t="shared" si="476"/>
        <v>RTQFOREST OF DEAN (ATU)</v>
      </c>
      <c r="AW2443" s="116" t="s">
        <v>4548</v>
      </c>
      <c r="AX2443" s="116" t="s">
        <v>4549</v>
      </c>
      <c r="AY2443" s="116" t="s">
        <v>4548</v>
      </c>
      <c r="AZ2443" s="116" t="s">
        <v>4549</v>
      </c>
      <c r="BA2443" s="116" t="str">
        <f t="shared" si="477"/>
        <v>RTQ</v>
      </c>
    </row>
    <row r="2444" spans="48:53" hidden="1" x14ac:dyDescent="0.3">
      <c r="AV2444" s="115" t="str">
        <f t="shared" si="476"/>
        <v>RTQGDAS STROUD</v>
      </c>
      <c r="AW2444" s="116" t="s">
        <v>4550</v>
      </c>
      <c r="AX2444" s="116" t="s">
        <v>4551</v>
      </c>
      <c r="AY2444" s="116" t="s">
        <v>4550</v>
      </c>
      <c r="AZ2444" s="116" t="s">
        <v>4551</v>
      </c>
      <c r="BA2444" s="116" t="str">
        <f t="shared" si="477"/>
        <v>RTQ</v>
      </c>
    </row>
    <row r="2445" spans="48:53" hidden="1" x14ac:dyDescent="0.3">
      <c r="AV2445" s="115" t="str">
        <f t="shared" si="476"/>
        <v>RTQGLOUCESTERSHIRE ROYAL HOSPITAL</v>
      </c>
      <c r="AW2445" s="116" t="s">
        <v>4539</v>
      </c>
      <c r="AX2445" s="116" t="s">
        <v>2742</v>
      </c>
      <c r="AY2445" s="116" t="s">
        <v>4539</v>
      </c>
      <c r="AZ2445" s="116" t="s">
        <v>2742</v>
      </c>
      <c r="BA2445" s="116" t="str">
        <f t="shared" si="477"/>
        <v>RTQ</v>
      </c>
    </row>
    <row r="2446" spans="48:53" hidden="1" x14ac:dyDescent="0.3">
      <c r="AV2446" s="115" t="str">
        <f t="shared" si="476"/>
        <v>RTQHEATHFIELD</v>
      </c>
      <c r="AW2446" s="116" t="s">
        <v>4563</v>
      </c>
      <c r="AX2446" s="116" t="s">
        <v>4564</v>
      </c>
      <c r="AY2446" s="116" t="s">
        <v>4563</v>
      </c>
      <c r="AZ2446" s="116" t="s">
        <v>4564</v>
      </c>
      <c r="BA2446" s="116" t="str">
        <f t="shared" si="477"/>
        <v>RTQ</v>
      </c>
    </row>
    <row r="2447" spans="48:53" hidden="1" x14ac:dyDescent="0.3">
      <c r="AV2447" s="115" t="str">
        <f t="shared" si="476"/>
        <v>RTQHEREFORD COUNTY HOSPITAL</v>
      </c>
      <c r="AW2447" s="116" t="s">
        <v>4604</v>
      </c>
      <c r="AX2447" s="116" t="s">
        <v>4605</v>
      </c>
      <c r="AY2447" s="116" t="s">
        <v>4604</v>
      </c>
      <c r="AZ2447" s="116" t="s">
        <v>4605</v>
      </c>
      <c r="BA2447" s="116" t="str">
        <f t="shared" si="477"/>
        <v>RTQ</v>
      </c>
    </row>
    <row r="2448" spans="48:53" hidden="1" x14ac:dyDescent="0.3">
      <c r="AV2448" s="115" t="str">
        <f t="shared" si="476"/>
        <v>RTQHILLSIDE INTERMEDIATE CARE UNIT</v>
      </c>
      <c r="AW2448" s="116" t="s">
        <v>4612</v>
      </c>
      <c r="AX2448" s="116" t="s">
        <v>4613</v>
      </c>
      <c r="AY2448" s="116" t="s">
        <v>4612</v>
      </c>
      <c r="AZ2448" s="116" t="s">
        <v>4613</v>
      </c>
      <c r="BA2448" s="116" t="str">
        <f t="shared" si="477"/>
        <v>RTQ</v>
      </c>
    </row>
    <row r="2449" spans="48:53" hidden="1" x14ac:dyDescent="0.3">
      <c r="AV2449" s="115" t="str">
        <f t="shared" si="476"/>
        <v>RTQHONEYBOURE</v>
      </c>
      <c r="AW2449" s="116" t="s">
        <v>4545</v>
      </c>
      <c r="AX2449" s="116" t="s">
        <v>4546</v>
      </c>
      <c r="AY2449" s="116" t="s">
        <v>4545</v>
      </c>
      <c r="AZ2449" s="116" t="s">
        <v>4546</v>
      </c>
      <c r="BA2449" s="116" t="str">
        <f t="shared" si="477"/>
        <v>RTQ</v>
      </c>
    </row>
    <row r="2450" spans="48:53" hidden="1" x14ac:dyDescent="0.3">
      <c r="AV2450" s="115" t="str">
        <f t="shared" si="476"/>
        <v>RTQHONEYBOURNE</v>
      </c>
      <c r="AW2450" s="116" t="s">
        <v>4545</v>
      </c>
      <c r="AX2450" s="116" t="s">
        <v>1547</v>
      </c>
      <c r="AY2450" s="116" t="s">
        <v>4545</v>
      </c>
      <c r="AZ2450" s="116" t="s">
        <v>1547</v>
      </c>
      <c r="BA2450" s="116" t="str">
        <f t="shared" si="477"/>
        <v>RTQ</v>
      </c>
    </row>
    <row r="2451" spans="48:53" hidden="1" x14ac:dyDescent="0.3">
      <c r="AV2451" s="115" t="str">
        <f t="shared" si="476"/>
        <v>RTQLAUREL HOUSE CHELT</v>
      </c>
      <c r="AW2451" s="116" t="s">
        <v>8196</v>
      </c>
      <c r="AX2451" s="116" t="s">
        <v>9603</v>
      </c>
      <c r="AY2451" s="116" t="s">
        <v>8196</v>
      </c>
      <c r="AZ2451" s="116" t="s">
        <v>9603</v>
      </c>
      <c r="BA2451" s="116" t="str">
        <f t="shared" si="477"/>
        <v>RTQ</v>
      </c>
    </row>
    <row r="2452" spans="48:53" hidden="1" x14ac:dyDescent="0.3">
      <c r="AV2452" s="115" t="str">
        <f t="shared" si="476"/>
        <v>RTQLEOMINSTER COMMUNITY HOSPITAL</v>
      </c>
      <c r="AW2452" s="116" t="s">
        <v>4608</v>
      </c>
      <c r="AX2452" s="116" t="s">
        <v>4609</v>
      </c>
      <c r="AY2452" s="116" t="s">
        <v>4608</v>
      </c>
      <c r="AZ2452" s="116" t="s">
        <v>4609</v>
      </c>
      <c r="BA2452" s="116" t="str">
        <f t="shared" si="477"/>
        <v>RTQ</v>
      </c>
    </row>
    <row r="2453" spans="48:53" hidden="1" x14ac:dyDescent="0.3">
      <c r="AV2453" s="115" t="str">
        <f t="shared" si="476"/>
        <v>RTQLYDNEY HOSPITAL</v>
      </c>
      <c r="AW2453" s="116" t="s">
        <v>4552</v>
      </c>
      <c r="AX2453" s="116" t="s">
        <v>4553</v>
      </c>
      <c r="AY2453" s="116" t="s">
        <v>4552</v>
      </c>
      <c r="AZ2453" s="116" t="s">
        <v>4553</v>
      </c>
      <c r="BA2453" s="116" t="str">
        <f t="shared" si="477"/>
        <v>RTQ</v>
      </c>
    </row>
    <row r="2454" spans="48:53" hidden="1" x14ac:dyDescent="0.3">
      <c r="AV2454" s="115" t="str">
        <f t="shared" si="476"/>
        <v>RTQMEADOWLEASE</v>
      </c>
      <c r="AW2454" s="116" t="s">
        <v>4598</v>
      </c>
      <c r="AX2454" s="116" t="s">
        <v>4599</v>
      </c>
      <c r="AY2454" s="116" t="s">
        <v>4598</v>
      </c>
      <c r="AZ2454" s="116" t="s">
        <v>4599</v>
      </c>
      <c r="BA2454" s="116" t="str">
        <f t="shared" si="477"/>
        <v>RTQ</v>
      </c>
    </row>
    <row r="2455" spans="48:53" hidden="1" x14ac:dyDescent="0.3">
      <c r="AV2455" s="115" t="str">
        <f t="shared" si="476"/>
        <v>RTQMOORE HOSPITAL</v>
      </c>
      <c r="AW2455" s="116" t="s">
        <v>4588</v>
      </c>
      <c r="AX2455" s="116" t="s">
        <v>4589</v>
      </c>
      <c r="AY2455" s="116" t="s">
        <v>4588</v>
      </c>
      <c r="AZ2455" s="116" t="s">
        <v>4589</v>
      </c>
      <c r="BA2455" s="116" t="str">
        <f t="shared" si="477"/>
        <v>RTQ</v>
      </c>
    </row>
    <row r="2456" spans="48:53" hidden="1" x14ac:dyDescent="0.3">
      <c r="AV2456" s="115" t="str">
        <f t="shared" si="476"/>
        <v>RTQMORETON IN MARSH HOSPITAL</v>
      </c>
      <c r="AW2456" s="116" t="s">
        <v>4593</v>
      </c>
      <c r="AX2456" s="116" t="s">
        <v>4594</v>
      </c>
      <c r="AY2456" s="116" t="s">
        <v>4593</v>
      </c>
      <c r="AZ2456" s="116" t="s">
        <v>4594</v>
      </c>
      <c r="BA2456" s="116" t="str">
        <f t="shared" si="477"/>
        <v>RTQ</v>
      </c>
    </row>
    <row r="2457" spans="48:53" hidden="1" x14ac:dyDescent="0.3">
      <c r="AV2457" s="115" t="str">
        <f t="shared" si="476"/>
        <v>RTQNORTH COTSWOLD HOSPITAL</v>
      </c>
      <c r="AW2457" s="116" t="s">
        <v>4557</v>
      </c>
      <c r="AX2457" s="116" t="s">
        <v>2770</v>
      </c>
      <c r="AY2457" s="116" t="s">
        <v>4557</v>
      </c>
      <c r="AZ2457" s="116" t="s">
        <v>2770</v>
      </c>
      <c r="BA2457" s="116" t="str">
        <f t="shared" si="477"/>
        <v>RTQ</v>
      </c>
    </row>
    <row r="2458" spans="48:53" hidden="1" x14ac:dyDescent="0.3">
      <c r="AV2458" s="115" t="str">
        <f t="shared" si="476"/>
        <v>RTQOAK HOUSE</v>
      </c>
      <c r="AW2458" s="116" t="s">
        <v>8197</v>
      </c>
      <c r="AX2458" s="116" t="s">
        <v>9604</v>
      </c>
      <c r="AY2458" s="116" t="s">
        <v>8197</v>
      </c>
      <c r="AZ2458" s="116" t="s">
        <v>9604</v>
      </c>
      <c r="BA2458" s="116" t="str">
        <f t="shared" si="477"/>
        <v>RTQ</v>
      </c>
    </row>
    <row r="2459" spans="48:53" hidden="1" x14ac:dyDescent="0.3">
      <c r="AV2459" s="115" t="str">
        <f t="shared" si="476"/>
        <v>RTQRIKENEL</v>
      </c>
      <c r="AW2459" s="116" t="s">
        <v>4602</v>
      </c>
      <c r="AX2459" s="116" t="s">
        <v>4603</v>
      </c>
      <c r="AY2459" s="116" t="s">
        <v>4602</v>
      </c>
      <c r="AZ2459" s="116" t="s">
        <v>4603</v>
      </c>
      <c r="BA2459" s="116" t="str">
        <f t="shared" si="477"/>
        <v>RTQ</v>
      </c>
    </row>
    <row r="2460" spans="48:53" hidden="1" x14ac:dyDescent="0.3">
      <c r="AV2460" s="115" t="str">
        <f t="shared" si="476"/>
        <v>RTQROSS ON WYE COMMUNITY HOSPITAL</v>
      </c>
      <c r="AW2460" s="116" t="s">
        <v>4610</v>
      </c>
      <c r="AX2460" s="116" t="s">
        <v>4611</v>
      </c>
      <c r="AY2460" s="116" t="s">
        <v>4610</v>
      </c>
      <c r="AZ2460" s="116" t="s">
        <v>4611</v>
      </c>
      <c r="BA2460" s="116" t="str">
        <f t="shared" si="477"/>
        <v>RTQ</v>
      </c>
    </row>
    <row r="2461" spans="48:53" hidden="1" x14ac:dyDescent="0.3">
      <c r="AV2461" s="115" t="str">
        <f t="shared" si="476"/>
        <v>RTQSALMON SPRINGS</v>
      </c>
      <c r="AW2461" s="116" t="s">
        <v>4541</v>
      </c>
      <c r="AX2461" s="116" t="s">
        <v>4542</v>
      </c>
      <c r="AY2461" s="116" t="s">
        <v>4541</v>
      </c>
      <c r="AZ2461" s="116" t="s">
        <v>4542</v>
      </c>
      <c r="BA2461" s="116" t="str">
        <f t="shared" si="477"/>
        <v>RTQ</v>
      </c>
    </row>
    <row r="2462" spans="48:53" hidden="1" x14ac:dyDescent="0.3">
      <c r="AV2462" s="115" t="str">
        <f t="shared" si="476"/>
        <v>RTQSELSLEY VICARAGE</v>
      </c>
      <c r="AW2462" s="116" t="s">
        <v>4574</v>
      </c>
      <c r="AX2462" s="116" t="s">
        <v>4575</v>
      </c>
      <c r="AY2462" s="116" t="s">
        <v>4574</v>
      </c>
      <c r="AZ2462" s="116" t="s">
        <v>4575</v>
      </c>
      <c r="BA2462" s="116" t="str">
        <f t="shared" si="477"/>
        <v>RTQ</v>
      </c>
    </row>
    <row r="2463" spans="48:53" hidden="1" x14ac:dyDescent="0.3">
      <c r="AV2463" s="115" t="str">
        <f t="shared" si="476"/>
        <v>RTQST MARYS</v>
      </c>
      <c r="AW2463" s="116" t="s">
        <v>4576</v>
      </c>
      <c r="AX2463" s="116" t="s">
        <v>4577</v>
      </c>
      <c r="AY2463" s="116" t="s">
        <v>4576</v>
      </c>
      <c r="AZ2463" s="116" t="s">
        <v>4577</v>
      </c>
      <c r="BA2463" s="116" t="str">
        <f t="shared" si="477"/>
        <v>RTQ</v>
      </c>
    </row>
    <row r="2464" spans="48:53" hidden="1" x14ac:dyDescent="0.3">
      <c r="AV2464" s="115" t="str">
        <f t="shared" si="476"/>
        <v>RTQSTONEBOW UNIT</v>
      </c>
      <c r="AW2464" s="116" t="s">
        <v>4614</v>
      </c>
      <c r="AX2464" s="116" t="s">
        <v>4615</v>
      </c>
      <c r="AY2464" s="116" t="s">
        <v>4614</v>
      </c>
      <c r="AZ2464" s="116" t="s">
        <v>4615</v>
      </c>
      <c r="BA2464" s="116" t="str">
        <f t="shared" si="477"/>
        <v>RTQ</v>
      </c>
    </row>
    <row r="2465" spans="48:53" hidden="1" x14ac:dyDescent="0.3">
      <c r="AV2465" s="115" t="str">
        <f t="shared" si="476"/>
        <v>RTQSTONEBURY DAY HOSPITAL</v>
      </c>
      <c r="AW2465" s="116" t="s">
        <v>4584</v>
      </c>
      <c r="AX2465" s="116" t="s">
        <v>4585</v>
      </c>
      <c r="AY2465" s="116" t="s">
        <v>4584</v>
      </c>
      <c r="AZ2465" s="116" t="s">
        <v>4585</v>
      </c>
      <c r="BA2465" s="116" t="str">
        <f t="shared" si="477"/>
        <v>RTQ</v>
      </c>
    </row>
    <row r="2466" spans="48:53" hidden="1" x14ac:dyDescent="0.3">
      <c r="AV2466" s="115" t="str">
        <f t="shared" si="476"/>
        <v>RTQSTROUD GENERAL HOSPITAL</v>
      </c>
      <c r="AW2466" s="116" t="s">
        <v>4540</v>
      </c>
      <c r="AX2466" s="116" t="s">
        <v>2758</v>
      </c>
      <c r="AY2466" s="116" t="s">
        <v>4540</v>
      </c>
      <c r="AZ2466" s="116" t="s">
        <v>2758</v>
      </c>
      <c r="BA2466" s="116" t="str">
        <f t="shared" si="477"/>
        <v>RTQ</v>
      </c>
    </row>
    <row r="2467" spans="48:53" hidden="1" x14ac:dyDescent="0.3">
      <c r="AV2467" s="115" t="str">
        <f t="shared" si="476"/>
        <v>RTQTEWKESBURY GENERAL HOSPITAL</v>
      </c>
      <c r="AW2467" s="116" t="s">
        <v>4595</v>
      </c>
      <c r="AX2467" s="116" t="s">
        <v>4596</v>
      </c>
      <c r="AY2467" s="116" t="s">
        <v>4595</v>
      </c>
      <c r="AZ2467" s="116" t="s">
        <v>4596</v>
      </c>
      <c r="BA2467" s="116" t="str">
        <f t="shared" si="477"/>
        <v>RTQ</v>
      </c>
    </row>
    <row r="2468" spans="48:53" hidden="1" x14ac:dyDescent="0.3">
      <c r="AV2468" s="115" t="str">
        <f t="shared" si="476"/>
        <v>RTQTHE BUCKHOLT</v>
      </c>
      <c r="AW2468" s="116" t="s">
        <v>4567</v>
      </c>
      <c r="AX2468" s="116" t="s">
        <v>4568</v>
      </c>
      <c r="AY2468" s="116" t="s">
        <v>4567</v>
      </c>
      <c r="AZ2468" s="116" t="s">
        <v>4568</v>
      </c>
      <c r="BA2468" s="116" t="str">
        <f t="shared" si="477"/>
        <v>RTQ</v>
      </c>
    </row>
    <row r="2469" spans="48:53" hidden="1" x14ac:dyDescent="0.3">
      <c r="AV2469" s="115" t="str">
        <f t="shared" si="476"/>
        <v>RTQTHE VRON</v>
      </c>
      <c r="AW2469" s="116" t="s">
        <v>4543</v>
      </c>
      <c r="AX2469" s="116" t="s">
        <v>4544</v>
      </c>
      <c r="AY2469" s="116" t="s">
        <v>4543</v>
      </c>
      <c r="AZ2469" s="116" t="s">
        <v>4544</v>
      </c>
      <c r="BA2469" s="116" t="str">
        <f t="shared" si="477"/>
        <v>RTQ</v>
      </c>
    </row>
    <row r="2470" spans="48:53" hidden="1" x14ac:dyDescent="0.3">
      <c r="AV2470" s="115" t="str">
        <f t="shared" si="476"/>
        <v>RTQTHE VRON - 91B</v>
      </c>
      <c r="AW2470" s="116" t="s">
        <v>4560</v>
      </c>
      <c r="AX2470" s="116" t="s">
        <v>4561</v>
      </c>
      <c r="AY2470" s="116" t="s">
        <v>4560</v>
      </c>
      <c r="AZ2470" s="116" t="s">
        <v>4561</v>
      </c>
      <c r="BA2470" s="116" t="str">
        <f t="shared" si="477"/>
        <v>RTQ</v>
      </c>
    </row>
    <row r="2471" spans="48:53" hidden="1" x14ac:dyDescent="0.3">
      <c r="AV2471" s="115" t="str">
        <f t="shared" si="476"/>
        <v>RTQUNDERLEAF</v>
      </c>
      <c r="AW2471" s="116" t="s">
        <v>4555</v>
      </c>
      <c r="AX2471" s="116" t="s">
        <v>4556</v>
      </c>
      <c r="AY2471" s="116" t="s">
        <v>4555</v>
      </c>
      <c r="AZ2471" s="116" t="s">
        <v>4556</v>
      </c>
      <c r="BA2471" s="116" t="str">
        <f t="shared" si="477"/>
        <v>RTQ</v>
      </c>
    </row>
    <row r="2472" spans="48:53" hidden="1" x14ac:dyDescent="0.3">
      <c r="AV2472" s="115" t="str">
        <f t="shared" si="476"/>
        <v>RTQVALE COMMUNITY HOSPITAL</v>
      </c>
      <c r="AW2472" s="116" t="s">
        <v>4562</v>
      </c>
      <c r="AX2472" s="116" t="s">
        <v>2748</v>
      </c>
      <c r="AY2472" s="116" t="s">
        <v>4562</v>
      </c>
      <c r="AZ2472" s="116" t="s">
        <v>2748</v>
      </c>
      <c r="BA2472" s="116" t="str">
        <f t="shared" si="477"/>
        <v>RTQ</v>
      </c>
    </row>
    <row r="2473" spans="48:53" hidden="1" x14ac:dyDescent="0.3">
      <c r="AV2473" s="115" t="str">
        <f t="shared" si="476"/>
        <v>RTQWEAVERS CROFT</v>
      </c>
      <c r="AW2473" s="116" t="s">
        <v>4558</v>
      </c>
      <c r="AX2473" s="116" t="s">
        <v>4559</v>
      </c>
      <c r="AY2473" s="116" t="s">
        <v>4558</v>
      </c>
      <c r="AZ2473" s="116" t="s">
        <v>4559</v>
      </c>
      <c r="BA2473" s="116" t="str">
        <f t="shared" si="477"/>
        <v>RTQ</v>
      </c>
    </row>
    <row r="2474" spans="48:53" hidden="1" x14ac:dyDescent="0.3">
      <c r="AV2474" s="115" t="str">
        <f t="shared" si="476"/>
        <v>RTQWESTRIDGE</v>
      </c>
      <c r="AW2474" s="116" t="s">
        <v>8198</v>
      </c>
      <c r="AX2474" s="116" t="s">
        <v>9605</v>
      </c>
      <c r="AY2474" s="116" t="s">
        <v>8198</v>
      </c>
      <c r="AZ2474" s="116" t="s">
        <v>9605</v>
      </c>
      <c r="BA2474" s="116" t="str">
        <f t="shared" si="477"/>
        <v>RTQ</v>
      </c>
    </row>
    <row r="2475" spans="48:53" hidden="1" x14ac:dyDescent="0.3">
      <c r="AV2475" s="115" t="str">
        <f t="shared" si="476"/>
        <v>RTQWINDRUSH</v>
      </c>
      <c r="AW2475" s="116" t="s">
        <v>4578</v>
      </c>
      <c r="AX2475" s="116" t="s">
        <v>4579</v>
      </c>
      <c r="AY2475" s="116" t="s">
        <v>4578</v>
      </c>
      <c r="AZ2475" s="116" t="s">
        <v>4579</v>
      </c>
      <c r="BA2475" s="116" t="str">
        <f t="shared" si="477"/>
        <v>RTQ</v>
      </c>
    </row>
    <row r="2476" spans="48:53" hidden="1" x14ac:dyDescent="0.3">
      <c r="AV2476" s="115" t="str">
        <f t="shared" si="476"/>
        <v>RTQWINDSOR PLACE</v>
      </c>
      <c r="AW2476" s="116" t="s">
        <v>4616</v>
      </c>
      <c r="AX2476" s="116" t="s">
        <v>4617</v>
      </c>
      <c r="AY2476" s="116" t="s">
        <v>4616</v>
      </c>
      <c r="AZ2476" s="116" t="s">
        <v>4617</v>
      </c>
      <c r="BA2476" s="116" t="str">
        <f t="shared" si="477"/>
        <v>RTQ</v>
      </c>
    </row>
    <row r="2477" spans="48:53" hidden="1" x14ac:dyDescent="0.3">
      <c r="AV2477" s="115" t="str">
        <f t="shared" si="476"/>
        <v>RTQWOTTON LAWN HOSPITAL</v>
      </c>
      <c r="AW2477" s="116" t="s">
        <v>4537</v>
      </c>
      <c r="AX2477" s="116" t="s">
        <v>4538</v>
      </c>
      <c r="AY2477" s="116" t="s">
        <v>4537</v>
      </c>
      <c r="AZ2477" s="116" t="s">
        <v>4538</v>
      </c>
      <c r="BA2477" s="116" t="str">
        <f t="shared" si="477"/>
        <v>RTQ</v>
      </c>
    </row>
    <row r="2478" spans="48:53" hidden="1" x14ac:dyDescent="0.3">
      <c r="AV2478" s="115" t="str">
        <f t="shared" si="476"/>
        <v>RTRCARTER BEQUEST HOSPITAL</v>
      </c>
      <c r="AW2478" s="116" t="s">
        <v>8588</v>
      </c>
      <c r="AX2478" s="116" t="s">
        <v>9606</v>
      </c>
      <c r="AY2478" s="116" t="s">
        <v>8588</v>
      </c>
      <c r="AZ2478" s="116" t="s">
        <v>9606</v>
      </c>
      <c r="BA2478" s="116" t="str">
        <f t="shared" si="477"/>
        <v>RTR</v>
      </c>
    </row>
    <row r="2479" spans="48:53" hidden="1" x14ac:dyDescent="0.3">
      <c r="AV2479" s="115" t="str">
        <f t="shared" si="476"/>
        <v>RTRCARTER BEQUEST HOSPITAL</v>
      </c>
      <c r="AW2479" s="116" t="s">
        <v>8588</v>
      </c>
      <c r="AX2479" s="116" t="s">
        <v>9606</v>
      </c>
      <c r="AY2479" s="116" t="s">
        <v>8588</v>
      </c>
      <c r="AZ2479" s="116" t="s">
        <v>9606</v>
      </c>
      <c r="BA2479" s="116" t="str">
        <f t="shared" si="477"/>
        <v>RTR</v>
      </c>
    </row>
    <row r="2480" spans="48:53" hidden="1" x14ac:dyDescent="0.3">
      <c r="AV2480" s="115" t="str">
        <f t="shared" si="476"/>
        <v>RTRDUCHESS OF KENT HOSPITAL - RTR09</v>
      </c>
      <c r="AW2480" s="116" t="s">
        <v>394</v>
      </c>
      <c r="AX2480" s="116" t="s">
        <v>10585</v>
      </c>
      <c r="AY2480" s="116" t="s">
        <v>394</v>
      </c>
      <c r="AZ2480" s="116" t="s">
        <v>9607</v>
      </c>
      <c r="BA2480" s="116" t="str">
        <f t="shared" si="477"/>
        <v>RTR</v>
      </c>
    </row>
    <row r="2481" spans="48:53" hidden="1" x14ac:dyDescent="0.3">
      <c r="AV2481" s="115" t="str">
        <f t="shared" si="476"/>
        <v>RTREAST CLEVELAND HOSPITAL</v>
      </c>
      <c r="AW2481" s="116" t="s">
        <v>8590</v>
      </c>
      <c r="AX2481" s="116" t="s">
        <v>6380</v>
      </c>
      <c r="AY2481" s="116" t="s">
        <v>8590</v>
      </c>
      <c r="AZ2481" s="116" t="s">
        <v>6380</v>
      </c>
      <c r="BA2481" s="116" t="str">
        <f t="shared" si="477"/>
        <v>RTR</v>
      </c>
    </row>
    <row r="2482" spans="48:53" hidden="1" x14ac:dyDescent="0.3">
      <c r="AV2482" s="115" t="str">
        <f t="shared" si="476"/>
        <v>RTREAST CLEVELAND HOSPITAL</v>
      </c>
      <c r="AW2482" s="116" t="s">
        <v>8590</v>
      </c>
      <c r="AX2482" s="116" t="s">
        <v>6380</v>
      </c>
      <c r="AY2482" s="116" t="s">
        <v>8590</v>
      </c>
      <c r="AZ2482" s="116" t="s">
        <v>6380</v>
      </c>
      <c r="BA2482" s="116" t="str">
        <f t="shared" si="477"/>
        <v>RTR</v>
      </c>
    </row>
    <row r="2483" spans="48:53" hidden="1" x14ac:dyDescent="0.3">
      <c r="AV2483" s="115" t="str">
        <f t="shared" si="476"/>
        <v>RTRFRIARAGE HOSPITAL SITE - RTR45</v>
      </c>
      <c r="AW2483" s="116" t="s">
        <v>395</v>
      </c>
      <c r="AX2483" s="116" t="s">
        <v>10586</v>
      </c>
      <c r="AY2483" s="116" t="s">
        <v>395</v>
      </c>
      <c r="AZ2483" s="116" t="s">
        <v>9608</v>
      </c>
      <c r="BA2483" s="116" t="str">
        <f t="shared" si="477"/>
        <v>RTR</v>
      </c>
    </row>
    <row r="2484" spans="48:53" hidden="1" x14ac:dyDescent="0.3">
      <c r="AV2484" s="115" t="str">
        <f t="shared" si="476"/>
        <v>RTRFRIARY HOSPITAL</v>
      </c>
      <c r="AW2484" s="116" t="s">
        <v>8592</v>
      </c>
      <c r="AX2484" s="116" t="s">
        <v>9609</v>
      </c>
      <c r="AY2484" s="116" t="s">
        <v>8592</v>
      </c>
      <c r="AZ2484" s="116" t="s">
        <v>9609</v>
      </c>
      <c r="BA2484" s="116" t="str">
        <f t="shared" si="477"/>
        <v>RTR</v>
      </c>
    </row>
    <row r="2485" spans="48:53" hidden="1" x14ac:dyDescent="0.3">
      <c r="AV2485" s="115" t="str">
        <f t="shared" si="476"/>
        <v>RTRFRIARY HOSPITAL</v>
      </c>
      <c r="AW2485" s="116" t="s">
        <v>8592</v>
      </c>
      <c r="AX2485" s="116" t="s">
        <v>9609</v>
      </c>
      <c r="AY2485" s="116" t="s">
        <v>8592</v>
      </c>
      <c r="AZ2485" s="116" t="s">
        <v>9609</v>
      </c>
      <c r="BA2485" s="116" t="str">
        <f t="shared" si="477"/>
        <v>RTR</v>
      </c>
    </row>
    <row r="2486" spans="48:53" hidden="1" x14ac:dyDescent="0.3">
      <c r="AV2486" s="115" t="str">
        <f t="shared" si="476"/>
        <v>RTRGUISBOROUGH GENERAL HOSPITAL</v>
      </c>
      <c r="AW2486" s="116" t="s">
        <v>396</v>
      </c>
      <c r="AX2486" s="116" t="s">
        <v>6378</v>
      </c>
      <c r="AY2486" s="116" t="s">
        <v>396</v>
      </c>
      <c r="AZ2486" s="116" t="s">
        <v>9610</v>
      </c>
      <c r="BA2486" s="116" t="str">
        <f t="shared" si="477"/>
        <v>RTR</v>
      </c>
    </row>
    <row r="2487" spans="48:53" hidden="1" x14ac:dyDescent="0.3">
      <c r="AV2487" s="115" t="str">
        <f t="shared" si="476"/>
        <v>RTRLAMBERT MEMORIAL HOSPITAL</v>
      </c>
      <c r="AW2487" s="116" t="s">
        <v>8591</v>
      </c>
      <c r="AX2487" s="116" t="s">
        <v>9611</v>
      </c>
      <c r="AY2487" s="116" t="s">
        <v>8591</v>
      </c>
      <c r="AZ2487" s="116" t="s">
        <v>9611</v>
      </c>
      <c r="BA2487" s="116" t="str">
        <f t="shared" si="477"/>
        <v>RTR</v>
      </c>
    </row>
    <row r="2488" spans="48:53" hidden="1" x14ac:dyDescent="0.3">
      <c r="AV2488" s="115" t="str">
        <f t="shared" si="476"/>
        <v>RTRLAMBERT MEMORIAL HOSPITAL</v>
      </c>
      <c r="AW2488" s="116" t="s">
        <v>8591</v>
      </c>
      <c r="AX2488" s="116" t="s">
        <v>9611</v>
      </c>
      <c r="AY2488" s="116" t="s">
        <v>8591</v>
      </c>
      <c r="AZ2488" s="116" t="s">
        <v>9611</v>
      </c>
      <c r="BA2488" s="116" t="str">
        <f t="shared" si="477"/>
        <v>RTR</v>
      </c>
    </row>
    <row r="2489" spans="48:53" hidden="1" x14ac:dyDescent="0.3">
      <c r="AV2489" s="115" t="str">
        <f t="shared" si="476"/>
        <v>RTRREDCAR PRIMARY CARE HOSPITAL</v>
      </c>
      <c r="AW2489" s="116" t="s">
        <v>8589</v>
      </c>
      <c r="AX2489" s="116" t="s">
        <v>9612</v>
      </c>
      <c r="AY2489" s="116" t="s">
        <v>8589</v>
      </c>
      <c r="AZ2489" s="116" t="s">
        <v>9612</v>
      </c>
      <c r="BA2489" s="116" t="str">
        <f t="shared" si="477"/>
        <v>RTR</v>
      </c>
    </row>
    <row r="2490" spans="48:53" hidden="1" x14ac:dyDescent="0.3">
      <c r="AV2490" s="115" t="str">
        <f t="shared" si="476"/>
        <v>RTRREDCAR PRIMARY CARE HOSPITAL</v>
      </c>
      <c r="AW2490" s="116" t="s">
        <v>8589</v>
      </c>
      <c r="AX2490" s="116" t="s">
        <v>9612</v>
      </c>
      <c r="AY2490" s="116" t="s">
        <v>8589</v>
      </c>
      <c r="AZ2490" s="116" t="s">
        <v>9612</v>
      </c>
      <c r="BA2490" s="116" t="str">
        <f t="shared" si="477"/>
        <v>RTR</v>
      </c>
    </row>
    <row r="2491" spans="48:53" hidden="1" x14ac:dyDescent="0.3">
      <c r="AV2491" s="115" t="str">
        <f t="shared" ref="AV2491:AV2555" si="478">CONCATENATE(LEFT(AW2491, 3),AX2491)</f>
        <v>RTRRUTSON HOSPITAL</v>
      </c>
      <c r="AW2491" s="116" t="s">
        <v>8593</v>
      </c>
      <c r="AX2491" s="116" t="s">
        <v>3160</v>
      </c>
      <c r="AY2491" s="116" t="s">
        <v>8593</v>
      </c>
      <c r="AZ2491" s="116" t="s">
        <v>3160</v>
      </c>
      <c r="BA2491" s="116" t="str">
        <f t="shared" ref="BA2491:BA2555" si="479">LEFT(AY2491,3)</f>
        <v>RTR</v>
      </c>
    </row>
    <row r="2492" spans="48:53" hidden="1" x14ac:dyDescent="0.3">
      <c r="AV2492" s="115" t="str">
        <f t="shared" si="478"/>
        <v>RTRRUTSON HOSPITAL</v>
      </c>
      <c r="AW2492" s="116" t="s">
        <v>8593</v>
      </c>
      <c r="AX2492" s="116" t="s">
        <v>3160</v>
      </c>
      <c r="AY2492" s="116" t="s">
        <v>8593</v>
      </c>
      <c r="AZ2492" s="116" t="s">
        <v>3160</v>
      </c>
      <c r="BA2492" s="116" t="str">
        <f t="shared" si="479"/>
        <v>RTR</v>
      </c>
    </row>
    <row r="2493" spans="48:53" hidden="1" x14ac:dyDescent="0.3">
      <c r="AV2493" s="115" t="str">
        <f t="shared" si="478"/>
        <v>RTRTHE JAMES COOK UNIVERSITY HOSPITAL - RTRAT</v>
      </c>
      <c r="AW2493" s="116" t="s">
        <v>397</v>
      </c>
      <c r="AX2493" s="116" t="s">
        <v>10587</v>
      </c>
      <c r="AY2493" s="116" t="s">
        <v>397</v>
      </c>
      <c r="AZ2493" s="116" t="s">
        <v>9613</v>
      </c>
      <c r="BA2493" s="116" t="str">
        <f t="shared" si="479"/>
        <v>RTR</v>
      </c>
    </row>
    <row r="2494" spans="48:53" hidden="1" x14ac:dyDescent="0.3">
      <c r="AV2494" s="115" t="str">
        <f t="shared" si="478"/>
        <v>RTVATHERLEIGH PARK</v>
      </c>
      <c r="AW2494" s="116" t="s">
        <v>10845</v>
      </c>
      <c r="AX2494" s="116" t="s">
        <v>10846</v>
      </c>
      <c r="AY2494" s="116" t="s">
        <v>10845</v>
      </c>
      <c r="AZ2494" s="116" t="s">
        <v>10846</v>
      </c>
      <c r="BA2494" s="116" t="str">
        <f t="shared" si="479"/>
        <v>RTV</v>
      </c>
    </row>
    <row r="2495" spans="48:53" hidden="1" x14ac:dyDescent="0.3">
      <c r="AV2495" s="115" t="str">
        <f t="shared" si="478"/>
        <v>RTVBELONG VILLAGE</v>
      </c>
      <c r="AW2495" s="116" t="s">
        <v>4663</v>
      </c>
      <c r="AX2495" s="116" t="s">
        <v>4664</v>
      </c>
      <c r="AY2495" s="116" t="s">
        <v>4663</v>
      </c>
      <c r="AZ2495" s="116" t="s">
        <v>4664</v>
      </c>
      <c r="BA2495" s="116" t="str">
        <f t="shared" si="479"/>
        <v>RTV</v>
      </c>
    </row>
    <row r="2496" spans="48:53" hidden="1" x14ac:dyDescent="0.3">
      <c r="AV2496" s="115" t="str">
        <f t="shared" si="478"/>
        <v>RTVBRIGHTER FUTURES</v>
      </c>
      <c r="AW2496" s="116" t="s">
        <v>4651</v>
      </c>
      <c r="AX2496" s="116" t="s">
        <v>4652</v>
      </c>
      <c r="AY2496" s="116" t="s">
        <v>4651</v>
      </c>
      <c r="AZ2496" s="116" t="s">
        <v>4652</v>
      </c>
      <c r="BA2496" s="116" t="str">
        <f t="shared" si="479"/>
        <v>RTV</v>
      </c>
    </row>
    <row r="2497" spans="48:53" hidden="1" x14ac:dyDescent="0.3">
      <c r="AV2497" s="115" t="str">
        <f t="shared" si="478"/>
        <v>RTVCAVENDISH UNIT</v>
      </c>
      <c r="AW2497" s="116" t="s">
        <v>4642</v>
      </c>
      <c r="AX2497" s="116" t="s">
        <v>4643</v>
      </c>
      <c r="AY2497" s="116" t="s">
        <v>4642</v>
      </c>
      <c r="AZ2497" s="116" t="s">
        <v>4643</v>
      </c>
      <c r="BA2497" s="116" t="str">
        <f t="shared" si="479"/>
        <v>RTV</v>
      </c>
    </row>
    <row r="2498" spans="48:53" hidden="1" x14ac:dyDescent="0.3">
      <c r="AV2498" s="115" t="str">
        <f t="shared" si="478"/>
        <v>RTVCAVENDISH UNIT / MHMB</v>
      </c>
      <c r="AW2498" s="116" t="s">
        <v>4667</v>
      </c>
      <c r="AX2498" s="116" t="s">
        <v>4668</v>
      </c>
      <c r="AY2498" s="116" t="s">
        <v>4667</v>
      </c>
      <c r="AZ2498" s="116" t="s">
        <v>4668</v>
      </c>
      <c r="BA2498" s="116" t="str">
        <f t="shared" si="479"/>
        <v>RTV</v>
      </c>
    </row>
    <row r="2499" spans="48:53" hidden="1" x14ac:dyDescent="0.3">
      <c r="AV2499" s="115" t="str">
        <f t="shared" si="478"/>
        <v>RTVECT SUITE</v>
      </c>
      <c r="AW2499" s="116" t="s">
        <v>4622</v>
      </c>
      <c r="AX2499" s="116" t="s">
        <v>4623</v>
      </c>
      <c r="AY2499" s="116" t="s">
        <v>4622</v>
      </c>
      <c r="AZ2499" s="116" t="s">
        <v>4623</v>
      </c>
      <c r="BA2499" s="116" t="str">
        <f t="shared" si="479"/>
        <v>RTV</v>
      </c>
    </row>
    <row r="2500" spans="48:53" hidden="1" x14ac:dyDescent="0.3">
      <c r="AV2500" s="115" t="str">
        <f t="shared" si="478"/>
        <v>RTVFAIRHAVEN YOUNG PEOPLES UNIT</v>
      </c>
      <c r="AW2500" s="116" t="s">
        <v>4669</v>
      </c>
      <c r="AX2500" s="116" t="s">
        <v>4670</v>
      </c>
      <c r="AY2500" s="116" t="s">
        <v>4669</v>
      </c>
      <c r="AZ2500" s="116" t="s">
        <v>4670</v>
      </c>
      <c r="BA2500" s="116" t="str">
        <f t="shared" si="479"/>
        <v>RTV</v>
      </c>
    </row>
    <row r="2501" spans="48:53" hidden="1" x14ac:dyDescent="0.3">
      <c r="AV2501" s="115" t="str">
        <f t="shared" si="478"/>
        <v>RTVHAZELMERE UNIT</v>
      </c>
      <c r="AW2501" s="116" t="s">
        <v>4630</v>
      </c>
      <c r="AX2501" s="116" t="s">
        <v>4631</v>
      </c>
      <c r="AY2501" s="116" t="s">
        <v>4630</v>
      </c>
      <c r="AZ2501" s="116" t="s">
        <v>4631</v>
      </c>
      <c r="BA2501" s="116" t="str">
        <f t="shared" si="479"/>
        <v>RTV</v>
      </c>
    </row>
    <row r="2502" spans="48:53" hidden="1" x14ac:dyDescent="0.3">
      <c r="AV2502" s="115" t="str">
        <f t="shared" si="478"/>
        <v>RTVHOLDENBROOK UNIT</v>
      </c>
      <c r="AW2502" s="116" t="s">
        <v>4632</v>
      </c>
      <c r="AX2502" s="116" t="s">
        <v>4633</v>
      </c>
      <c r="AY2502" s="116" t="s">
        <v>4632</v>
      </c>
      <c r="AZ2502" s="116" t="s">
        <v>4633</v>
      </c>
      <c r="BA2502" s="116" t="str">
        <f t="shared" si="479"/>
        <v>RTV</v>
      </c>
    </row>
    <row r="2503" spans="48:53" hidden="1" x14ac:dyDescent="0.3">
      <c r="AV2503" s="115" t="str">
        <f t="shared" si="478"/>
        <v>RTVHOLLINS PARK</v>
      </c>
      <c r="AW2503" s="116" t="s">
        <v>4618</v>
      </c>
      <c r="AX2503" s="116" t="s">
        <v>4619</v>
      </c>
      <c r="AY2503" s="116" t="s">
        <v>4618</v>
      </c>
      <c r="AZ2503" s="116" t="s">
        <v>4619</v>
      </c>
      <c r="BA2503" s="116" t="str">
        <f t="shared" si="479"/>
        <v>RTV</v>
      </c>
    </row>
    <row r="2504" spans="48:53" hidden="1" x14ac:dyDescent="0.3">
      <c r="AV2504" s="115" t="str">
        <f t="shared" si="478"/>
        <v>RTVHOLLINS PARK HOSPITAL OLDER PERSONS</v>
      </c>
      <c r="AW2504" s="116" t="s">
        <v>4620</v>
      </c>
      <c r="AX2504" s="116" t="s">
        <v>4621</v>
      </c>
      <c r="AY2504" s="116" t="s">
        <v>4620</v>
      </c>
      <c r="AZ2504" s="116" t="s">
        <v>4621</v>
      </c>
      <c r="BA2504" s="116" t="str">
        <f t="shared" si="479"/>
        <v>RTV</v>
      </c>
    </row>
    <row r="2505" spans="48:53" hidden="1" x14ac:dyDescent="0.3">
      <c r="AV2505" s="115" t="str">
        <f t="shared" si="478"/>
        <v>RTVKIRKBY HEALTH SUITE</v>
      </c>
      <c r="AW2505" s="116" t="s">
        <v>4661</v>
      </c>
      <c r="AX2505" s="116" t="s">
        <v>4662</v>
      </c>
      <c r="AY2505" s="116" t="s">
        <v>4661</v>
      </c>
      <c r="AZ2505" s="116" t="s">
        <v>4662</v>
      </c>
      <c r="BA2505" s="116" t="str">
        <f t="shared" si="479"/>
        <v>RTV</v>
      </c>
    </row>
    <row r="2506" spans="48:53" hidden="1" x14ac:dyDescent="0.3">
      <c r="AV2506" s="115" t="str">
        <f t="shared" si="478"/>
        <v>RTVLAKESIDE UNIT</v>
      </c>
      <c r="AW2506" s="116" t="s">
        <v>4644</v>
      </c>
      <c r="AX2506" s="116" t="s">
        <v>3556</v>
      </c>
      <c r="AY2506" s="116" t="s">
        <v>4644</v>
      </c>
      <c r="AZ2506" s="116" t="s">
        <v>3556</v>
      </c>
      <c r="BA2506" s="116" t="str">
        <f t="shared" si="479"/>
        <v>RTV</v>
      </c>
    </row>
    <row r="2507" spans="48:53" hidden="1" x14ac:dyDescent="0.3">
      <c r="AV2507" s="115" t="str">
        <f t="shared" si="478"/>
        <v>RTVLAKESIDE UNIT / MHMB</v>
      </c>
      <c r="AW2507" s="116" t="s">
        <v>4665</v>
      </c>
      <c r="AX2507" s="116" t="s">
        <v>4666</v>
      </c>
      <c r="AY2507" s="116" t="s">
        <v>4665</v>
      </c>
      <c r="AZ2507" s="116" t="s">
        <v>4666</v>
      </c>
      <c r="BA2507" s="116" t="str">
        <f t="shared" si="479"/>
        <v>RTV</v>
      </c>
    </row>
    <row r="2508" spans="48:53" hidden="1" x14ac:dyDescent="0.3">
      <c r="AV2508" s="115" t="str">
        <f t="shared" si="478"/>
        <v>RTVLINDAMERE UNIT</v>
      </c>
      <c r="AW2508" s="116" t="s">
        <v>4634</v>
      </c>
      <c r="AX2508" s="116" t="s">
        <v>4635</v>
      </c>
      <c r="AY2508" s="116" t="s">
        <v>4634</v>
      </c>
      <c r="AZ2508" s="116" t="s">
        <v>4635</v>
      </c>
      <c r="BA2508" s="116" t="str">
        <f t="shared" si="479"/>
        <v>RTV</v>
      </c>
    </row>
    <row r="2509" spans="48:53" hidden="1" x14ac:dyDescent="0.3">
      <c r="AV2509" s="115" t="str">
        <f t="shared" si="478"/>
        <v>RTVLONGVIEW PCRC</v>
      </c>
      <c r="AW2509" s="116" t="s">
        <v>4671</v>
      </c>
      <c r="AX2509" s="116" t="s">
        <v>4672</v>
      </c>
      <c r="AY2509" s="116" t="s">
        <v>4671</v>
      </c>
      <c r="AZ2509" s="116" t="s">
        <v>4672</v>
      </c>
      <c r="BA2509" s="116" t="str">
        <f t="shared" si="479"/>
        <v>RTV</v>
      </c>
    </row>
    <row r="2510" spans="48:53" hidden="1" x14ac:dyDescent="0.3">
      <c r="AV2510" s="115" t="str">
        <f t="shared" si="478"/>
        <v>RTVMANOR FARM PCRC</v>
      </c>
      <c r="AW2510" s="116" t="s">
        <v>4673</v>
      </c>
      <c r="AX2510" s="116" t="s">
        <v>4674</v>
      </c>
      <c r="AY2510" s="116" t="s">
        <v>4673</v>
      </c>
      <c r="AZ2510" s="116" t="s">
        <v>4674</v>
      </c>
      <c r="BA2510" s="116" t="str">
        <f t="shared" si="479"/>
        <v>RTV</v>
      </c>
    </row>
    <row r="2511" spans="48:53" hidden="1" x14ac:dyDescent="0.3">
      <c r="AV2511" s="115" t="str">
        <f t="shared" si="478"/>
        <v>RTVMASEFIELD SUITE</v>
      </c>
      <c r="AW2511" s="116" t="s">
        <v>4649</v>
      </c>
      <c r="AX2511" s="116" t="s">
        <v>4650</v>
      </c>
      <c r="AY2511" s="116" t="s">
        <v>4649</v>
      </c>
      <c r="AZ2511" s="116" t="s">
        <v>4650</v>
      </c>
      <c r="BA2511" s="116" t="str">
        <f t="shared" si="479"/>
        <v>RTV</v>
      </c>
    </row>
    <row r="2512" spans="48:53" hidden="1" x14ac:dyDescent="0.3">
      <c r="AV2512" s="115" t="str">
        <f t="shared" si="478"/>
        <v>RTVMEADOW PARK INDEPENDENT HOSPITAL</v>
      </c>
      <c r="AW2512" s="116" t="s">
        <v>4659</v>
      </c>
      <c r="AX2512" s="116" t="s">
        <v>4660</v>
      </c>
      <c r="AY2512" s="116" t="s">
        <v>4659</v>
      </c>
      <c r="AZ2512" s="116" t="s">
        <v>4660</v>
      </c>
      <c r="BA2512" s="116" t="str">
        <f t="shared" si="479"/>
        <v>RTV</v>
      </c>
    </row>
    <row r="2513" spans="48:53" hidden="1" x14ac:dyDescent="0.3">
      <c r="AV2513" s="115" t="str">
        <f t="shared" si="478"/>
        <v>RTVNEWTON COMMUNITY HOSPITAL</v>
      </c>
      <c r="AW2513" s="116" t="s">
        <v>4624</v>
      </c>
      <c r="AX2513" s="116" t="s">
        <v>4625</v>
      </c>
      <c r="AY2513" s="116" t="s">
        <v>4624</v>
      </c>
      <c r="AZ2513" s="116" t="s">
        <v>4625</v>
      </c>
      <c r="BA2513" s="116" t="str">
        <f t="shared" si="479"/>
        <v>RTV</v>
      </c>
    </row>
    <row r="2514" spans="48:53" hidden="1" x14ac:dyDescent="0.3">
      <c r="AV2514" s="115" t="str">
        <f t="shared" si="478"/>
        <v>RTVNORTH HUYTON PCRC</v>
      </c>
      <c r="AW2514" s="116" t="s">
        <v>4675</v>
      </c>
      <c r="AX2514" s="116" t="s">
        <v>4676</v>
      </c>
      <c r="AY2514" s="116" t="s">
        <v>4675</v>
      </c>
      <c r="AZ2514" s="116" t="s">
        <v>4676</v>
      </c>
      <c r="BA2514" s="116" t="str">
        <f t="shared" si="479"/>
        <v>RTV</v>
      </c>
    </row>
    <row r="2515" spans="48:53" hidden="1" x14ac:dyDescent="0.3">
      <c r="AV2515" s="115" t="str">
        <f t="shared" si="478"/>
        <v>RTVORFORD JUBILEE PARK</v>
      </c>
      <c r="AW2515" s="116" t="s">
        <v>4677</v>
      </c>
      <c r="AX2515" s="116" t="s">
        <v>4678</v>
      </c>
      <c r="AY2515" s="116" t="s">
        <v>4677</v>
      </c>
      <c r="AZ2515" s="116" t="s">
        <v>4678</v>
      </c>
      <c r="BA2515" s="116" t="str">
        <f t="shared" si="479"/>
        <v>RTV</v>
      </c>
    </row>
    <row r="2516" spans="48:53" hidden="1" x14ac:dyDescent="0.3">
      <c r="AV2516" s="115" t="str">
        <f t="shared" si="478"/>
        <v>RTVPENNINGTON UNIT</v>
      </c>
      <c r="AW2516" s="116" t="s">
        <v>4636</v>
      </c>
      <c r="AX2516" s="116" t="s">
        <v>4637</v>
      </c>
      <c r="AY2516" s="116" t="s">
        <v>4636</v>
      </c>
      <c r="AZ2516" s="116" t="s">
        <v>4637</v>
      </c>
      <c r="BA2516" s="116" t="str">
        <f t="shared" si="479"/>
        <v>RTV</v>
      </c>
    </row>
    <row r="2517" spans="48:53" hidden="1" x14ac:dyDescent="0.3">
      <c r="AV2517" s="115" t="str">
        <f t="shared" si="478"/>
        <v>RTVREDBANK COMMUNITY HOME</v>
      </c>
      <c r="AW2517" s="116" t="s">
        <v>4653</v>
      </c>
      <c r="AX2517" s="116" t="s">
        <v>4654</v>
      </c>
      <c r="AY2517" s="116" t="s">
        <v>4653</v>
      </c>
      <c r="AZ2517" s="116" t="s">
        <v>4654</v>
      </c>
      <c r="BA2517" s="116" t="str">
        <f t="shared" si="479"/>
        <v>RTV</v>
      </c>
    </row>
    <row r="2518" spans="48:53" hidden="1" x14ac:dyDescent="0.3">
      <c r="AV2518" s="115" t="str">
        <f t="shared" si="478"/>
        <v>RTVRIVINGTON UNIT</v>
      </c>
      <c r="AW2518" s="116" t="s">
        <v>4638</v>
      </c>
      <c r="AX2518" s="116" t="s">
        <v>4639</v>
      </c>
      <c r="AY2518" s="116" t="s">
        <v>4638</v>
      </c>
      <c r="AZ2518" s="116" t="s">
        <v>4639</v>
      </c>
      <c r="BA2518" s="116" t="str">
        <f t="shared" si="479"/>
        <v>RTV</v>
      </c>
    </row>
    <row r="2519" spans="48:53" hidden="1" x14ac:dyDescent="0.3">
      <c r="AV2519" s="115" t="str">
        <f t="shared" si="478"/>
        <v>RTVSEPHTON UNIT</v>
      </c>
      <c r="AW2519" s="116" t="s">
        <v>4640</v>
      </c>
      <c r="AX2519" s="116" t="s">
        <v>4641</v>
      </c>
      <c r="AY2519" s="116" t="s">
        <v>4640</v>
      </c>
      <c r="AZ2519" s="116" t="s">
        <v>4641</v>
      </c>
      <c r="BA2519" s="116" t="str">
        <f t="shared" si="479"/>
        <v>RTV</v>
      </c>
    </row>
    <row r="2520" spans="48:53" hidden="1" x14ac:dyDescent="0.3">
      <c r="AV2520" s="115" t="str">
        <f t="shared" si="478"/>
        <v>RTVST HELENS HOSPITAL</v>
      </c>
      <c r="AW2520" s="116" t="s">
        <v>4647</v>
      </c>
      <c r="AX2520" s="116" t="s">
        <v>4648</v>
      </c>
      <c r="AY2520" s="116" t="s">
        <v>4647</v>
      </c>
      <c r="AZ2520" s="116" t="s">
        <v>4648</v>
      </c>
      <c r="BA2520" s="116" t="str">
        <f t="shared" si="479"/>
        <v>RTV</v>
      </c>
    </row>
    <row r="2521" spans="48:53" hidden="1" x14ac:dyDescent="0.3">
      <c r="AV2521" s="115" t="str">
        <f t="shared" si="478"/>
        <v>RTVSTEPHENSON SUITE - WHISTON HOSPITAL</v>
      </c>
      <c r="AW2521" s="116" t="s">
        <v>4626</v>
      </c>
      <c r="AX2521" s="116" t="s">
        <v>4627</v>
      </c>
      <c r="AY2521" s="116" t="s">
        <v>4626</v>
      </c>
      <c r="AZ2521" s="116" t="s">
        <v>4627</v>
      </c>
      <c r="BA2521" s="116" t="str">
        <f t="shared" si="479"/>
        <v>RTV</v>
      </c>
    </row>
    <row r="2522" spans="48:53" hidden="1" x14ac:dyDescent="0.3">
      <c r="AV2522" s="115" t="str">
        <f t="shared" si="478"/>
        <v>RTVSTEWART DAY HOSPITAL</v>
      </c>
      <c r="AW2522" s="116" t="s">
        <v>4628</v>
      </c>
      <c r="AX2522" s="116" t="s">
        <v>4629</v>
      </c>
      <c r="AY2522" s="116" t="s">
        <v>4628</v>
      </c>
      <c r="AZ2522" s="116" t="s">
        <v>4629</v>
      </c>
      <c r="BA2522" s="116" t="str">
        <f t="shared" si="479"/>
        <v>RTV</v>
      </c>
    </row>
    <row r="2523" spans="48:53" hidden="1" x14ac:dyDescent="0.3">
      <c r="AV2523" s="115" t="str">
        <f t="shared" si="478"/>
        <v>RTVTHE OLD QUAYS</v>
      </c>
      <c r="AW2523" s="116" t="s">
        <v>4655</v>
      </c>
      <c r="AX2523" s="116" t="s">
        <v>4656</v>
      </c>
      <c r="AY2523" s="116" t="s">
        <v>4655</v>
      </c>
      <c r="AZ2523" s="116" t="s">
        <v>4656</v>
      </c>
      <c r="BA2523" s="116" t="str">
        <f t="shared" si="479"/>
        <v>RTV</v>
      </c>
    </row>
    <row r="2524" spans="48:53" hidden="1" x14ac:dyDescent="0.3">
      <c r="AV2524" s="115" t="str">
        <f t="shared" si="478"/>
        <v>RTVWEAVER LODGE INDEPENDENT HOSPITAL</v>
      </c>
      <c r="AW2524" s="116" t="s">
        <v>4657</v>
      </c>
      <c r="AX2524" s="116" t="s">
        <v>4658</v>
      </c>
      <c r="AY2524" s="116" t="s">
        <v>4657</v>
      </c>
      <c r="AZ2524" s="116" t="s">
        <v>4658</v>
      </c>
      <c r="BA2524" s="116" t="str">
        <f t="shared" si="479"/>
        <v>RTV</v>
      </c>
    </row>
    <row r="2525" spans="48:53" hidden="1" x14ac:dyDescent="0.3">
      <c r="AV2525" s="115" t="str">
        <f t="shared" si="478"/>
        <v>RTVWHISTON HOSPITAL</v>
      </c>
      <c r="AW2525" s="116" t="s">
        <v>4645</v>
      </c>
      <c r="AX2525" s="116" t="s">
        <v>4646</v>
      </c>
      <c r="AY2525" s="116" t="s">
        <v>4645</v>
      </c>
      <c r="AZ2525" s="116" t="s">
        <v>4646</v>
      </c>
      <c r="BA2525" s="116" t="str">
        <f t="shared" si="479"/>
        <v>RTV</v>
      </c>
    </row>
    <row r="2526" spans="48:53" hidden="1" x14ac:dyDescent="0.3">
      <c r="AV2526" s="115" t="str">
        <f t="shared" si="478"/>
        <v>RTXFURNESS GENERAL HOSPITAL - RTXBU</v>
      </c>
      <c r="AW2526" s="116" t="s">
        <v>398</v>
      </c>
      <c r="AX2526" s="116" t="s">
        <v>10588</v>
      </c>
      <c r="AY2526" s="116" t="s">
        <v>398</v>
      </c>
      <c r="AZ2526" s="116" t="s">
        <v>9614</v>
      </c>
      <c r="BA2526" s="116" t="str">
        <f t="shared" si="479"/>
        <v>RTX</v>
      </c>
    </row>
    <row r="2527" spans="48:53" hidden="1" x14ac:dyDescent="0.3">
      <c r="AV2527" s="115" t="str">
        <f t="shared" si="478"/>
        <v>RTXMILLOM HOSPITAL - RTXKM</v>
      </c>
      <c r="AW2527" s="116" t="s">
        <v>399</v>
      </c>
      <c r="AX2527" s="116" t="s">
        <v>10589</v>
      </c>
      <c r="AY2527" s="116" t="s">
        <v>399</v>
      </c>
      <c r="AZ2527" s="116" t="s">
        <v>3710</v>
      </c>
      <c r="BA2527" s="116" t="str">
        <f t="shared" si="479"/>
        <v>RTX</v>
      </c>
    </row>
    <row r="2528" spans="48:53" hidden="1" x14ac:dyDescent="0.3">
      <c r="AV2528" s="115" t="str">
        <f t="shared" si="478"/>
        <v>RTXQUEEN VICTORIA HOSPITAL - RTX01</v>
      </c>
      <c r="AW2528" s="116" t="s">
        <v>400</v>
      </c>
      <c r="AX2528" s="116" t="s">
        <v>10590</v>
      </c>
      <c r="AY2528" s="116" t="s">
        <v>400</v>
      </c>
      <c r="AZ2528" s="116" t="s">
        <v>2820</v>
      </c>
      <c r="BA2528" s="116" t="str">
        <f t="shared" si="479"/>
        <v>RTX</v>
      </c>
    </row>
    <row r="2529" spans="48:53" hidden="1" x14ac:dyDescent="0.3">
      <c r="AV2529" s="115" t="str">
        <f t="shared" si="478"/>
        <v>RTXROYAL LANCASTER INFIRMARY - RTX02</v>
      </c>
      <c r="AW2529" s="116" t="s">
        <v>401</v>
      </c>
      <c r="AX2529" s="116" t="s">
        <v>10591</v>
      </c>
      <c r="AY2529" s="116" t="s">
        <v>401</v>
      </c>
      <c r="AZ2529" s="116" t="s">
        <v>5407</v>
      </c>
      <c r="BA2529" s="116" t="str">
        <f t="shared" si="479"/>
        <v>RTX</v>
      </c>
    </row>
    <row r="2530" spans="48:53" hidden="1" x14ac:dyDescent="0.3">
      <c r="AV2530" s="115" t="str">
        <f t="shared" si="478"/>
        <v>RTXWESTMORLAND GENERAL HOSPITAL - RTXBW</v>
      </c>
      <c r="AW2530" s="116" t="s">
        <v>895</v>
      </c>
      <c r="AX2530" s="116" t="s">
        <v>10592</v>
      </c>
      <c r="AY2530" s="116" t="s">
        <v>895</v>
      </c>
      <c r="AZ2530" s="116" t="s">
        <v>3763</v>
      </c>
      <c r="BA2530" s="116" t="str">
        <f t="shared" si="479"/>
        <v>RTX</v>
      </c>
    </row>
    <row r="2531" spans="48:53" hidden="1" x14ac:dyDescent="0.3">
      <c r="AV2531" s="115" t="str">
        <f t="shared" si="478"/>
        <v>RV3  3 BEATRICE PLACE</v>
      </c>
      <c r="AW2531" s="116" t="s">
        <v>8573</v>
      </c>
      <c r="AX2531" s="116" t="s">
        <v>8574</v>
      </c>
      <c r="AY2531" s="116" t="s">
        <v>8573</v>
      </c>
      <c r="AZ2531" s="116" t="s">
        <v>8574</v>
      </c>
      <c r="BA2531" s="116" t="str">
        <f t="shared" si="479"/>
        <v>RV3</v>
      </c>
    </row>
    <row r="2532" spans="48:53" hidden="1" x14ac:dyDescent="0.3">
      <c r="AV2532" s="115" t="str">
        <f t="shared" si="478"/>
        <v>RV3  7A WOODFIELD ROAD</v>
      </c>
      <c r="AW2532" s="116" t="s">
        <v>8579</v>
      </c>
      <c r="AX2532" s="116" t="s">
        <v>9615</v>
      </c>
      <c r="AY2532" s="116" t="s">
        <v>8579</v>
      </c>
      <c r="AZ2532" s="116" t="s">
        <v>9615</v>
      </c>
      <c r="BA2532" s="116" t="str">
        <f t="shared" si="479"/>
        <v>RV3</v>
      </c>
    </row>
    <row r="2533" spans="48:53" hidden="1" x14ac:dyDescent="0.3">
      <c r="AV2533" s="115" t="str">
        <f t="shared" si="478"/>
        <v>RV3  KINGSBURY CHILD &amp; FAMILY CENTRE</v>
      </c>
      <c r="AW2533" s="116" t="s">
        <v>8569</v>
      </c>
      <c r="AX2533" s="116" t="s">
        <v>8570</v>
      </c>
      <c r="AY2533" s="116" t="s">
        <v>8569</v>
      </c>
      <c r="AZ2533" s="116" t="s">
        <v>8570</v>
      </c>
      <c r="BA2533" s="116" t="str">
        <f t="shared" si="479"/>
        <v>RV3</v>
      </c>
    </row>
    <row r="2534" spans="48:53" hidden="1" x14ac:dyDescent="0.3">
      <c r="AV2534" s="115" t="str">
        <f t="shared" si="478"/>
        <v>RV3  OAKWOOD HOUSE</v>
      </c>
      <c r="AW2534" s="116" t="s">
        <v>9011</v>
      </c>
      <c r="AX2534" s="116" t="s">
        <v>8582</v>
      </c>
      <c r="AY2534" s="116" t="s">
        <v>9011</v>
      </c>
      <c r="AZ2534" s="116" t="s">
        <v>8582</v>
      </c>
      <c r="BA2534" s="116" t="str">
        <f t="shared" si="479"/>
        <v>RV3</v>
      </c>
    </row>
    <row r="2535" spans="48:53" hidden="1" x14ac:dyDescent="0.3">
      <c r="AV2535" s="115" t="str">
        <f t="shared" si="478"/>
        <v>RV3  PARK ROYAL CENTRE FOR MENTAL HEALTH</v>
      </c>
      <c r="AW2535" s="116" t="s">
        <v>8571</v>
      </c>
      <c r="AX2535" s="116" t="s">
        <v>8572</v>
      </c>
      <c r="AY2535" s="116" t="s">
        <v>8571</v>
      </c>
      <c r="AZ2535" s="116" t="s">
        <v>8572</v>
      </c>
      <c r="BA2535" s="116" t="str">
        <f t="shared" si="479"/>
        <v>RV3</v>
      </c>
    </row>
    <row r="2536" spans="48:53" hidden="1" x14ac:dyDescent="0.3">
      <c r="AV2536" s="115" t="str">
        <f t="shared" si="478"/>
        <v>RV3  ROSEDALE COURT</v>
      </c>
      <c r="AW2536" s="116" t="s">
        <v>8575</v>
      </c>
      <c r="AX2536" s="116" t="s">
        <v>8576</v>
      </c>
      <c r="AY2536" s="116" t="s">
        <v>8575</v>
      </c>
      <c r="AZ2536" s="116" t="s">
        <v>8576</v>
      </c>
      <c r="BA2536" s="116" t="str">
        <f t="shared" si="479"/>
        <v>RV3</v>
      </c>
    </row>
    <row r="2537" spans="48:53" hidden="1" x14ac:dyDescent="0.3">
      <c r="AV2537" s="115" t="str">
        <f t="shared" si="478"/>
        <v>RV3  THE BUTTERWORTH CENTRE</v>
      </c>
      <c r="AW2537" s="116" t="s">
        <v>8577</v>
      </c>
      <c r="AX2537" s="116" t="s">
        <v>8578</v>
      </c>
      <c r="AY2537" s="116" t="s">
        <v>8577</v>
      </c>
      <c r="AZ2537" s="116" t="s">
        <v>8578</v>
      </c>
      <c r="BA2537" s="116" t="str">
        <f t="shared" si="479"/>
        <v>RV3</v>
      </c>
    </row>
    <row r="2538" spans="48:53" hidden="1" x14ac:dyDescent="0.3">
      <c r="AV2538" s="115" t="str">
        <f t="shared" si="478"/>
        <v>RV3  THE CAMPBELL CENTRE</v>
      </c>
      <c r="AW2538" s="116" t="s">
        <v>8580</v>
      </c>
      <c r="AX2538" s="116" t="s">
        <v>8581</v>
      </c>
      <c r="AY2538" s="116" t="s">
        <v>8580</v>
      </c>
      <c r="AZ2538" s="116" t="s">
        <v>8581</v>
      </c>
      <c r="BA2538" s="116" t="str">
        <f t="shared" si="479"/>
        <v>RV3</v>
      </c>
    </row>
    <row r="2539" spans="48:53" hidden="1" x14ac:dyDescent="0.3">
      <c r="AV2539" s="115" t="str">
        <f t="shared" si="478"/>
        <v>RV3ACRC</v>
      </c>
      <c r="AW2539" s="116" t="s">
        <v>1237</v>
      </c>
      <c r="AX2539" s="116" t="s">
        <v>1238</v>
      </c>
      <c r="AY2539" s="116" t="s">
        <v>1237</v>
      </c>
      <c r="AZ2539" s="116" t="s">
        <v>1238</v>
      </c>
      <c r="BA2539" s="116" t="str">
        <f t="shared" si="479"/>
        <v>RV3</v>
      </c>
    </row>
    <row r="2540" spans="48:53" hidden="1" x14ac:dyDescent="0.3">
      <c r="AV2540" s="115" t="str">
        <f t="shared" si="478"/>
        <v>RV3ASTI</v>
      </c>
      <c r="AW2540" s="116" t="s">
        <v>1274</v>
      </c>
      <c r="AX2540" s="116" t="s">
        <v>1275</v>
      </c>
      <c r="AY2540" s="116" t="s">
        <v>1274</v>
      </c>
      <c r="AZ2540" s="116" t="s">
        <v>1275</v>
      </c>
      <c r="BA2540" s="116" t="str">
        <f t="shared" si="479"/>
        <v>RV3</v>
      </c>
    </row>
    <row r="2541" spans="48:53" hidden="1" x14ac:dyDescent="0.3">
      <c r="AV2541" s="115" t="str">
        <f t="shared" si="478"/>
        <v>RV3BLETCHLEY THERAPY UNIT</v>
      </c>
      <c r="AW2541" s="116" t="s">
        <v>1272</v>
      </c>
      <c r="AX2541" s="116" t="s">
        <v>1273</v>
      </c>
      <c r="AY2541" s="116" t="s">
        <v>1272</v>
      </c>
      <c r="AZ2541" s="116" t="s">
        <v>1273</v>
      </c>
      <c r="BA2541" s="116" t="str">
        <f t="shared" si="479"/>
        <v>RV3</v>
      </c>
    </row>
    <row r="2542" spans="48:53" hidden="1" x14ac:dyDescent="0.3">
      <c r="AV2542" s="115" t="str">
        <f t="shared" si="478"/>
        <v>RV3CHELSEA &amp; WESTMINSTER HOSPITAL</v>
      </c>
      <c r="AW2542" s="116" t="s">
        <v>1221</v>
      </c>
      <c r="AX2542" s="116" t="s">
        <v>1222</v>
      </c>
      <c r="AY2542" s="116" t="s">
        <v>1221</v>
      </c>
      <c r="AZ2542" s="116" t="s">
        <v>1222</v>
      </c>
      <c r="BA2542" s="116" t="str">
        <f t="shared" si="479"/>
        <v>RV3</v>
      </c>
    </row>
    <row r="2543" spans="48:53" hidden="1" x14ac:dyDescent="0.3">
      <c r="AV2543" s="115" t="str">
        <f t="shared" si="478"/>
        <v>RV3CHILD &amp; ADOLESCENT PSYCHIATRY</v>
      </c>
      <c r="AW2543" s="116" t="s">
        <v>1291</v>
      </c>
      <c r="AX2543" s="116" t="s">
        <v>1292</v>
      </c>
      <c r="AY2543" s="116" t="s">
        <v>1291</v>
      </c>
      <c r="AZ2543" s="116" t="s">
        <v>1292</v>
      </c>
      <c r="BA2543" s="116" t="str">
        <f t="shared" si="479"/>
        <v>RV3</v>
      </c>
    </row>
    <row r="2544" spans="48:53" hidden="1" x14ac:dyDescent="0.3">
      <c r="AV2544" s="115" t="str">
        <f t="shared" si="478"/>
        <v>RV3CRAVEN PARK</v>
      </c>
      <c r="AW2544" s="116" t="s">
        <v>1231</v>
      </c>
      <c r="AX2544" s="116" t="s">
        <v>1232</v>
      </c>
      <c r="AY2544" s="116" t="s">
        <v>1231</v>
      </c>
      <c r="AZ2544" s="116" t="s">
        <v>1232</v>
      </c>
      <c r="BA2544" s="116" t="str">
        <f t="shared" si="479"/>
        <v>RV3</v>
      </c>
    </row>
    <row r="2545" spans="48:53" hidden="1" x14ac:dyDescent="0.3">
      <c r="AV2545" s="115" t="str">
        <f t="shared" si="478"/>
        <v>RV3EAST RECOVERY</v>
      </c>
      <c r="AW2545" s="116" t="s">
        <v>1270</v>
      </c>
      <c r="AX2545" s="116" t="s">
        <v>1271</v>
      </c>
      <c r="AY2545" s="116" t="s">
        <v>1270</v>
      </c>
      <c r="AZ2545" s="116" t="s">
        <v>1271</v>
      </c>
      <c r="BA2545" s="116" t="str">
        <f t="shared" si="479"/>
        <v>RV3</v>
      </c>
    </row>
    <row r="2546" spans="48:53" hidden="1" x14ac:dyDescent="0.3">
      <c r="AV2546" s="115" t="str">
        <f t="shared" si="478"/>
        <v>RV3EAST RECOVERY</v>
      </c>
      <c r="AW2546" s="116" t="s">
        <v>1276</v>
      </c>
      <c r="AX2546" s="116" t="s">
        <v>1271</v>
      </c>
      <c r="AY2546" s="116" t="s">
        <v>1276</v>
      </c>
      <c r="AZ2546" s="116" t="s">
        <v>1271</v>
      </c>
      <c r="BA2546" s="116" t="str">
        <f t="shared" si="479"/>
        <v>RV3</v>
      </c>
    </row>
    <row r="2547" spans="48:53" hidden="1" x14ac:dyDescent="0.3">
      <c r="AV2547" s="115" t="str">
        <f t="shared" si="478"/>
        <v>RV3ENFIELD COMMUNITY LD</v>
      </c>
      <c r="AW2547" s="116" t="s">
        <v>1253</v>
      </c>
      <c r="AX2547" s="116" t="s">
        <v>1254</v>
      </c>
      <c r="AY2547" s="116" t="s">
        <v>1253</v>
      </c>
      <c r="AZ2547" s="116" t="s">
        <v>1254</v>
      </c>
      <c r="BA2547" s="116" t="str">
        <f t="shared" si="479"/>
        <v>RV3</v>
      </c>
    </row>
    <row r="2548" spans="48:53" hidden="1" x14ac:dyDescent="0.3">
      <c r="AV2548" s="115" t="str">
        <f t="shared" si="478"/>
        <v>RV3FAIRLIGHT AVENUE COMMUNITY REHABILITATION UNIT</v>
      </c>
      <c r="AW2548" s="116" t="s">
        <v>1217</v>
      </c>
      <c r="AX2548" s="116" t="s">
        <v>1218</v>
      </c>
      <c r="AY2548" s="116" t="s">
        <v>1217</v>
      </c>
      <c r="AZ2548" s="116" t="s">
        <v>1218</v>
      </c>
      <c r="BA2548" s="116" t="str">
        <f t="shared" si="479"/>
        <v>RV3</v>
      </c>
    </row>
    <row r="2549" spans="48:53" hidden="1" x14ac:dyDescent="0.3">
      <c r="AV2549" s="115" t="str">
        <f t="shared" si="478"/>
        <v>RV3GREENVIEW</v>
      </c>
      <c r="AW2549" s="116" t="s">
        <v>1249</v>
      </c>
      <c r="AX2549" s="116" t="s">
        <v>1250</v>
      </c>
      <c r="AY2549" s="116" t="s">
        <v>1249</v>
      </c>
      <c r="AZ2549" s="116" t="s">
        <v>1250</v>
      </c>
      <c r="BA2549" s="116" t="str">
        <f t="shared" si="479"/>
        <v>RV3</v>
      </c>
    </row>
    <row r="2550" spans="48:53" hidden="1" x14ac:dyDescent="0.3">
      <c r="AV2550" s="115" t="str">
        <f t="shared" si="478"/>
        <v>RV3HILLINGDON HOSPITAL</v>
      </c>
      <c r="AW2550" s="116" t="s">
        <v>1239</v>
      </c>
      <c r="AX2550" s="116" t="s">
        <v>1240</v>
      </c>
      <c r="AY2550" s="116" t="s">
        <v>1239</v>
      </c>
      <c r="AZ2550" s="116" t="s">
        <v>1240</v>
      </c>
      <c r="BA2550" s="116" t="str">
        <f t="shared" si="479"/>
        <v>RV3</v>
      </c>
    </row>
    <row r="2551" spans="48:53" hidden="1" x14ac:dyDescent="0.3">
      <c r="AV2551" s="115" t="str">
        <f t="shared" si="478"/>
        <v>RV3HORTON HAVEN</v>
      </c>
      <c r="AW2551" s="116" t="s">
        <v>1227</v>
      </c>
      <c r="AX2551" s="116" t="s">
        <v>1228</v>
      </c>
      <c r="AY2551" s="116" t="s">
        <v>1227</v>
      </c>
      <c r="AZ2551" s="116" t="s">
        <v>1228</v>
      </c>
      <c r="BA2551" s="116" t="str">
        <f t="shared" si="479"/>
        <v>RV3</v>
      </c>
    </row>
    <row r="2552" spans="48:53" hidden="1" x14ac:dyDescent="0.3">
      <c r="AV2552" s="115" t="str">
        <f t="shared" si="478"/>
        <v>RV3INTERMEDIATE CARE</v>
      </c>
      <c r="AW2552" s="116" t="s">
        <v>1279</v>
      </c>
      <c r="AX2552" s="116" t="s">
        <v>1280</v>
      </c>
      <c r="AY2552" s="116" t="s">
        <v>1279</v>
      </c>
      <c r="AZ2552" s="116" t="s">
        <v>1280</v>
      </c>
      <c r="BA2552" s="116" t="str">
        <f t="shared" si="479"/>
        <v>RV3</v>
      </c>
    </row>
    <row r="2553" spans="48:53" hidden="1" x14ac:dyDescent="0.3">
      <c r="AV2553" s="115" t="str">
        <f t="shared" si="478"/>
        <v>RV3ISMS WINCHESTER</v>
      </c>
      <c r="AW2553" s="116" t="s">
        <v>1266</v>
      </c>
      <c r="AX2553" s="116" t="s">
        <v>1267</v>
      </c>
      <c r="AY2553" s="116" t="s">
        <v>1266</v>
      </c>
      <c r="AZ2553" s="116" t="s">
        <v>1267</v>
      </c>
      <c r="BA2553" s="116" t="str">
        <f t="shared" si="479"/>
        <v>RV3</v>
      </c>
    </row>
    <row r="2554" spans="48:53" hidden="1" x14ac:dyDescent="0.3">
      <c r="AV2554" s="115" t="str">
        <f t="shared" si="478"/>
        <v>RV3K &amp; C COMMUNITY LD</v>
      </c>
      <c r="AW2554" s="116" t="s">
        <v>1251</v>
      </c>
      <c r="AX2554" s="116" t="s">
        <v>1252</v>
      </c>
      <c r="AY2554" s="116" t="s">
        <v>1251</v>
      </c>
      <c r="AZ2554" s="116" t="s">
        <v>1252</v>
      </c>
      <c r="BA2554" s="116" t="str">
        <f t="shared" si="479"/>
        <v>RV3</v>
      </c>
    </row>
    <row r="2555" spans="48:53" hidden="1" x14ac:dyDescent="0.3">
      <c r="AV2555" s="115" t="str">
        <f t="shared" si="478"/>
        <v>RV3KCW COMMUNITY REHAB</v>
      </c>
      <c r="AW2555" s="116" t="s">
        <v>1281</v>
      </c>
      <c r="AX2555" s="116" t="s">
        <v>1282</v>
      </c>
      <c r="AY2555" s="116" t="s">
        <v>1281</v>
      </c>
      <c r="AZ2555" s="116" t="s">
        <v>1282</v>
      </c>
      <c r="BA2555" s="116" t="str">
        <f t="shared" si="479"/>
        <v>RV3</v>
      </c>
    </row>
    <row r="2556" spans="48:53" hidden="1" x14ac:dyDescent="0.3">
      <c r="AV2556" s="115" t="str">
        <f t="shared" ref="AV2556:AV2619" si="480">CONCATENATE(LEFT(AW2556, 3),AX2556)</f>
        <v>RV3KINGSTON DAY NURSERY</v>
      </c>
      <c r="AW2556" s="116" t="s">
        <v>1287</v>
      </c>
      <c r="AX2556" s="116" t="s">
        <v>1288</v>
      </c>
      <c r="AY2556" s="116" t="s">
        <v>1287</v>
      </c>
      <c r="AZ2556" s="116" t="s">
        <v>1288</v>
      </c>
      <c r="BA2556" s="116" t="str">
        <f t="shared" ref="BA2556:BA2619" si="481">LEFT(AY2556,3)</f>
        <v>RV3</v>
      </c>
    </row>
    <row r="2557" spans="48:53" hidden="1" x14ac:dyDescent="0.3">
      <c r="AV2557" s="115" t="str">
        <f t="shared" si="480"/>
        <v>RV3KNOWLES NURSERY</v>
      </c>
      <c r="AW2557" s="116" t="s">
        <v>1293</v>
      </c>
      <c r="AX2557" s="116" t="s">
        <v>1294</v>
      </c>
      <c r="AY2557" s="116" t="s">
        <v>1293</v>
      </c>
      <c r="AZ2557" s="116" t="s">
        <v>1294</v>
      </c>
      <c r="BA2557" s="116" t="str">
        <f t="shared" si="481"/>
        <v>RV3</v>
      </c>
    </row>
    <row r="2558" spans="48:53" hidden="1" x14ac:dyDescent="0.3">
      <c r="AV2558" s="115" t="str">
        <f t="shared" si="480"/>
        <v>RV3LINDEN</v>
      </c>
      <c r="AW2558" s="116" t="s">
        <v>1299</v>
      </c>
      <c r="AX2558" s="116" t="s">
        <v>1300</v>
      </c>
      <c r="AY2558" s="116" t="s">
        <v>1299</v>
      </c>
      <c r="AZ2558" s="116" t="s">
        <v>1300</v>
      </c>
      <c r="BA2558" s="116" t="str">
        <f t="shared" si="481"/>
        <v>RV3</v>
      </c>
    </row>
    <row r="2559" spans="48:53" hidden="1" x14ac:dyDescent="0.3">
      <c r="AV2559" s="115" t="str">
        <f t="shared" si="480"/>
        <v>RV3MAX GLATT UNIT</v>
      </c>
      <c r="AW2559" s="116" t="s">
        <v>1257</v>
      </c>
      <c r="AX2559" s="116" t="s">
        <v>1258</v>
      </c>
      <c r="AY2559" s="116" t="s">
        <v>1257</v>
      </c>
      <c r="AZ2559" s="116" t="s">
        <v>1258</v>
      </c>
      <c r="BA2559" s="116" t="str">
        <f t="shared" si="481"/>
        <v>RV3</v>
      </c>
    </row>
    <row r="2560" spans="48:53" hidden="1" x14ac:dyDescent="0.3">
      <c r="AV2560" s="115" t="str">
        <f t="shared" si="480"/>
        <v>RV3MORTIMER MARKET DDU</v>
      </c>
      <c r="AW2560" s="116" t="s">
        <v>1259</v>
      </c>
      <c r="AX2560" s="116" t="s">
        <v>1260</v>
      </c>
      <c r="AY2560" s="116" t="s">
        <v>1259</v>
      </c>
      <c r="AZ2560" s="116" t="s">
        <v>1260</v>
      </c>
      <c r="BA2560" s="116" t="str">
        <f t="shared" si="481"/>
        <v>RV3</v>
      </c>
    </row>
    <row r="2561" spans="48:53" hidden="1" x14ac:dyDescent="0.3">
      <c r="AV2561" s="115" t="str">
        <f t="shared" si="480"/>
        <v>RV3MOUNT VERNON PCCS</v>
      </c>
      <c r="AW2561" s="116" t="s">
        <v>1241</v>
      </c>
      <c r="AX2561" s="116" t="s">
        <v>1242</v>
      </c>
      <c r="AY2561" s="116" t="s">
        <v>1241</v>
      </c>
      <c r="AZ2561" s="116" t="s">
        <v>1242</v>
      </c>
      <c r="BA2561" s="116" t="str">
        <f t="shared" si="481"/>
        <v>RV3</v>
      </c>
    </row>
    <row r="2562" spans="48:53" hidden="1" x14ac:dyDescent="0.3">
      <c r="AV2562" s="115" t="str">
        <f t="shared" si="480"/>
        <v>RV3NORTHWICK PARK HOSPITAL</v>
      </c>
      <c r="AW2562" s="116" t="s">
        <v>1233</v>
      </c>
      <c r="AX2562" s="116" t="s">
        <v>1234</v>
      </c>
      <c r="AY2562" s="116" t="s">
        <v>1233</v>
      </c>
      <c r="AZ2562" s="116" t="s">
        <v>1234</v>
      </c>
      <c r="BA2562" s="116" t="str">
        <f t="shared" si="481"/>
        <v>RV3</v>
      </c>
    </row>
    <row r="2563" spans="48:53" hidden="1" x14ac:dyDescent="0.3">
      <c r="AV2563" s="115" t="str">
        <f t="shared" si="480"/>
        <v>RV3NORTHWOOD &amp; PINNER COMMUNITY HOSPITAL</v>
      </c>
      <c r="AW2563" s="116" t="s">
        <v>1262</v>
      </c>
      <c r="AX2563" s="116" t="s">
        <v>1263</v>
      </c>
      <c r="AY2563" s="116" t="s">
        <v>1262</v>
      </c>
      <c r="AZ2563" s="116" t="s">
        <v>1263</v>
      </c>
      <c r="BA2563" s="116" t="str">
        <f t="shared" si="481"/>
        <v>RV3</v>
      </c>
    </row>
    <row r="2564" spans="48:53" hidden="1" x14ac:dyDescent="0.3">
      <c r="AV2564" s="115" t="str">
        <f t="shared" si="480"/>
        <v>RV3NORTHWOOD &amp; PINNER COMMUNITY UNIT</v>
      </c>
      <c r="AW2564" s="116" t="s">
        <v>1245</v>
      </c>
      <c r="AX2564" s="116" t="s">
        <v>1246</v>
      </c>
      <c r="AY2564" s="116" t="s">
        <v>1245</v>
      </c>
      <c r="AZ2564" s="116" t="s">
        <v>1246</v>
      </c>
      <c r="BA2564" s="116" t="str">
        <f t="shared" si="481"/>
        <v>RV3</v>
      </c>
    </row>
    <row r="2565" spans="48:53" hidden="1" x14ac:dyDescent="0.3">
      <c r="AV2565" s="115" t="str">
        <f t="shared" si="480"/>
        <v>RV3NORTHWOOD &amp; PINNER COMMUNITY UNIT</v>
      </c>
      <c r="AW2565" s="116" t="s">
        <v>1261</v>
      </c>
      <c r="AX2565" s="116" t="s">
        <v>1246</v>
      </c>
      <c r="AY2565" s="116" t="s">
        <v>1261</v>
      </c>
      <c r="AZ2565" s="116" t="s">
        <v>1246</v>
      </c>
      <c r="BA2565" s="116" t="str">
        <f t="shared" si="481"/>
        <v>RV3</v>
      </c>
    </row>
    <row r="2566" spans="48:53" hidden="1" x14ac:dyDescent="0.3">
      <c r="AV2566" s="115" t="str">
        <f t="shared" si="480"/>
        <v>RV3OLDER PERSONS MH</v>
      </c>
      <c r="AW2566" s="116" t="s">
        <v>1277</v>
      </c>
      <c r="AX2566" s="116" t="s">
        <v>1278</v>
      </c>
      <c r="AY2566" s="116" t="s">
        <v>1277</v>
      </c>
      <c r="AZ2566" s="116" t="s">
        <v>1278</v>
      </c>
      <c r="BA2566" s="116" t="str">
        <f t="shared" si="481"/>
        <v>RV3</v>
      </c>
    </row>
    <row r="2567" spans="48:53" hidden="1" x14ac:dyDescent="0.3">
      <c r="AV2567" s="115" t="str">
        <f t="shared" si="480"/>
        <v>RV3PADDINGTON GREEN</v>
      </c>
      <c r="AW2567" s="116" t="s">
        <v>1223</v>
      </c>
      <c r="AX2567" s="116" t="s">
        <v>1224</v>
      </c>
      <c r="AY2567" s="116" t="s">
        <v>1223</v>
      </c>
      <c r="AZ2567" s="116" t="s">
        <v>1224</v>
      </c>
      <c r="BA2567" s="116" t="str">
        <f t="shared" si="481"/>
        <v>RV3</v>
      </c>
    </row>
    <row r="2568" spans="48:53" hidden="1" x14ac:dyDescent="0.3">
      <c r="AV2568" s="115" t="str">
        <f t="shared" si="480"/>
        <v>RV3PLAYZONE</v>
      </c>
      <c r="AW2568" s="116" t="s">
        <v>1289</v>
      </c>
      <c r="AX2568" s="116" t="s">
        <v>1290</v>
      </c>
      <c r="AY2568" s="116" t="s">
        <v>1289</v>
      </c>
      <c r="AZ2568" s="116" t="s">
        <v>1290</v>
      </c>
      <c r="BA2568" s="116" t="str">
        <f t="shared" si="481"/>
        <v>RV3</v>
      </c>
    </row>
    <row r="2569" spans="48:53" hidden="1" x14ac:dyDescent="0.3">
      <c r="AV2569" s="115" t="str">
        <f t="shared" si="480"/>
        <v>RV3ROXBOURNE HOSPITAL</v>
      </c>
      <c r="AW2569" s="116" t="s">
        <v>1229</v>
      </c>
      <c r="AX2569" s="116" t="s">
        <v>1230</v>
      </c>
      <c r="AY2569" s="116" t="s">
        <v>1229</v>
      </c>
      <c r="AZ2569" s="116" t="s">
        <v>1230</v>
      </c>
      <c r="BA2569" s="116" t="str">
        <f t="shared" si="481"/>
        <v>RV3</v>
      </c>
    </row>
    <row r="2570" spans="48:53" hidden="1" x14ac:dyDescent="0.3">
      <c r="AV2570" s="115" t="str">
        <f t="shared" si="480"/>
        <v>RV3SOUTH KENSINGTON &amp; CHELSEA MENTAL HEALTH CENTRE</v>
      </c>
      <c r="AW2570" s="123" t="s">
        <v>9889</v>
      </c>
      <c r="AX2570" s="123" t="s">
        <v>9890</v>
      </c>
      <c r="AY2570" s="123" t="s">
        <v>9889</v>
      </c>
      <c r="AZ2570" s="123" t="s">
        <v>9890</v>
      </c>
      <c r="BA2570" s="116" t="str">
        <f t="shared" si="481"/>
        <v>RV3</v>
      </c>
    </row>
    <row r="2571" spans="48:53" hidden="1" x14ac:dyDescent="0.3">
      <c r="AV2571" s="115" t="str">
        <f t="shared" si="480"/>
        <v>RV3SOUTH RECOVERY WESTMINSTER</v>
      </c>
      <c r="AW2571" s="116" t="s">
        <v>1264</v>
      </c>
      <c r="AX2571" s="116" t="s">
        <v>1265</v>
      </c>
      <c r="AY2571" s="116" t="s">
        <v>1264</v>
      </c>
      <c r="AZ2571" s="116" t="s">
        <v>1265</v>
      </c>
      <c r="BA2571" s="116" t="str">
        <f t="shared" si="481"/>
        <v>RV3</v>
      </c>
    </row>
    <row r="2572" spans="48:53" hidden="1" x14ac:dyDescent="0.3">
      <c r="AV2572" s="115" t="str">
        <f t="shared" si="480"/>
        <v>RV3SOUTHALL CMHRC</v>
      </c>
      <c r="AW2572" s="116" t="s">
        <v>1235</v>
      </c>
      <c r="AX2572" s="116" t="s">
        <v>1236</v>
      </c>
      <c r="AY2572" s="116" t="s">
        <v>1235</v>
      </c>
      <c r="AZ2572" s="116" t="s">
        <v>1236</v>
      </c>
      <c r="BA2572" s="116" t="str">
        <f t="shared" si="481"/>
        <v>RV3</v>
      </c>
    </row>
    <row r="2573" spans="48:53" hidden="1" x14ac:dyDescent="0.3">
      <c r="AV2573" s="115" t="str">
        <f t="shared" si="480"/>
        <v>RV3ST CHARLES HOSPITAL</v>
      </c>
      <c r="AW2573" s="116" t="s">
        <v>1219</v>
      </c>
      <c r="AX2573" s="116" t="s">
        <v>1220</v>
      </c>
      <c r="AY2573" s="116" t="s">
        <v>1219</v>
      </c>
      <c r="AZ2573" s="116" t="s">
        <v>1220</v>
      </c>
      <c r="BA2573" s="116" t="str">
        <f t="shared" si="481"/>
        <v>RV3</v>
      </c>
    </row>
    <row r="2574" spans="48:53" hidden="1" x14ac:dyDescent="0.3">
      <c r="AV2574" s="115" t="str">
        <f t="shared" si="480"/>
        <v>RV3ST MARY'S HOSPITAL</v>
      </c>
      <c r="AW2574" s="116" t="s">
        <v>1243</v>
      </c>
      <c r="AX2574" s="116" t="s">
        <v>1244</v>
      </c>
      <c r="AY2574" s="116" t="s">
        <v>1243</v>
      </c>
      <c r="AZ2574" s="116" t="s">
        <v>1244</v>
      </c>
      <c r="BA2574" s="116" t="str">
        <f t="shared" si="481"/>
        <v>RV3</v>
      </c>
    </row>
    <row r="2575" spans="48:53" hidden="1" x14ac:dyDescent="0.3">
      <c r="AV2575" s="115" t="str">
        <f t="shared" si="480"/>
        <v>RV3ST PANCRAS HOSPITAL</v>
      </c>
      <c r="AW2575" s="116" t="s">
        <v>1247</v>
      </c>
      <c r="AX2575" s="116" t="s">
        <v>1248</v>
      </c>
      <c r="AY2575" s="116" t="s">
        <v>1247</v>
      </c>
      <c r="AZ2575" s="116" t="s">
        <v>1248</v>
      </c>
      <c r="BA2575" s="116" t="str">
        <f t="shared" si="481"/>
        <v>RV3</v>
      </c>
    </row>
    <row r="2576" spans="48:53" hidden="1" x14ac:dyDescent="0.3">
      <c r="AV2576" s="115" t="str">
        <f t="shared" si="480"/>
        <v>RV3THE GORDON HOSPITAL</v>
      </c>
      <c r="AW2576" s="116" t="s">
        <v>1225</v>
      </c>
      <c r="AX2576" s="116" t="s">
        <v>1226</v>
      </c>
      <c r="AY2576" s="116" t="s">
        <v>1225</v>
      </c>
      <c r="AZ2576" s="116" t="s">
        <v>1226</v>
      </c>
      <c r="BA2576" s="116" t="str">
        <f t="shared" si="481"/>
        <v>RV3</v>
      </c>
    </row>
    <row r="2577" spans="48:53" hidden="1" x14ac:dyDescent="0.3">
      <c r="AV2577" s="115" t="str">
        <f t="shared" si="480"/>
        <v>RV3TICKFORD MEADOW</v>
      </c>
      <c r="AW2577" s="116" t="s">
        <v>1295</v>
      </c>
      <c r="AX2577" s="116" t="s">
        <v>1296</v>
      </c>
      <c r="AY2577" s="116" t="s">
        <v>1295</v>
      </c>
      <c r="AZ2577" s="116" t="s">
        <v>1296</v>
      </c>
      <c r="BA2577" s="116" t="str">
        <f t="shared" si="481"/>
        <v>RV3</v>
      </c>
    </row>
    <row r="2578" spans="48:53" hidden="1" x14ac:dyDescent="0.3">
      <c r="AV2578" s="115" t="str">
        <f t="shared" si="480"/>
        <v>RV3TOPAS</v>
      </c>
      <c r="AW2578" s="116" t="s">
        <v>1283</v>
      </c>
      <c r="AX2578" s="116" t="s">
        <v>1284</v>
      </c>
      <c r="AY2578" s="116" t="s">
        <v>1283</v>
      </c>
      <c r="AZ2578" s="116" t="s">
        <v>1284</v>
      </c>
      <c r="BA2578" s="116" t="str">
        <f t="shared" si="481"/>
        <v>RV3</v>
      </c>
    </row>
    <row r="2579" spans="48:53" hidden="1" x14ac:dyDescent="0.3">
      <c r="AV2579" s="115" t="str">
        <f t="shared" si="480"/>
        <v>RV3UNIVERSITY COLLEGE LONDON HOSPITAL</v>
      </c>
      <c r="AW2579" s="116" t="s">
        <v>1255</v>
      </c>
      <c r="AX2579" s="116" t="s">
        <v>1256</v>
      </c>
      <c r="AY2579" s="116" t="s">
        <v>1255</v>
      </c>
      <c r="AZ2579" s="116" t="s">
        <v>1256</v>
      </c>
      <c r="BA2579" s="116" t="str">
        <f t="shared" si="481"/>
        <v>RV3</v>
      </c>
    </row>
    <row r="2580" spans="48:53" hidden="1" x14ac:dyDescent="0.3">
      <c r="AV2580" s="115" t="str">
        <f t="shared" si="480"/>
        <v>RV3WEST RECOVERY</v>
      </c>
      <c r="AW2580" s="116" t="s">
        <v>1268</v>
      </c>
      <c r="AX2580" s="116" t="s">
        <v>1269</v>
      </c>
      <c r="AY2580" s="116" t="s">
        <v>1268</v>
      </c>
      <c r="AZ2580" s="116" t="s">
        <v>1269</v>
      </c>
      <c r="BA2580" s="116" t="str">
        <f t="shared" si="481"/>
        <v>RV3</v>
      </c>
    </row>
    <row r="2581" spans="48:53" hidden="1" x14ac:dyDescent="0.3">
      <c r="AV2581" s="115" t="str">
        <f t="shared" si="480"/>
        <v>RV3WINDSOR INTERMEDIATE CARE UNIT (WICU)</v>
      </c>
      <c r="AW2581" s="116" t="s">
        <v>1285</v>
      </c>
      <c r="AX2581" s="116" t="s">
        <v>1286</v>
      </c>
      <c r="AY2581" s="116" t="s">
        <v>1285</v>
      </c>
      <c r="AZ2581" s="116" t="s">
        <v>1286</v>
      </c>
      <c r="BA2581" s="116" t="str">
        <f t="shared" si="481"/>
        <v>RV3</v>
      </c>
    </row>
    <row r="2582" spans="48:53" hidden="1" x14ac:dyDescent="0.3">
      <c r="AV2582" s="115" t="str">
        <f t="shared" si="480"/>
        <v>RV3WOODHILL HEALTHCARE</v>
      </c>
      <c r="AW2582" s="116" t="s">
        <v>1297</v>
      </c>
      <c r="AX2582" s="116" t="s">
        <v>1298</v>
      </c>
      <c r="AY2582" s="116" t="s">
        <v>1297</v>
      </c>
      <c r="AZ2582" s="116" t="s">
        <v>1298</v>
      </c>
      <c r="BA2582" s="116" t="str">
        <f t="shared" si="481"/>
        <v>RV3</v>
      </c>
    </row>
    <row r="2583" spans="48:53" hidden="1" x14ac:dyDescent="0.3">
      <c r="AV2583" s="115" t="str">
        <f t="shared" si="480"/>
        <v>RV5ADDISON WARD</v>
      </c>
      <c r="AW2583" s="116" t="s">
        <v>10039</v>
      </c>
      <c r="AX2583" s="116" t="s">
        <v>10040</v>
      </c>
      <c r="AY2583" s="116" t="s">
        <v>10039</v>
      </c>
      <c r="AZ2583" s="116" t="s">
        <v>10040</v>
      </c>
      <c r="BA2583" s="116" t="str">
        <f t="shared" si="481"/>
        <v>RV5</v>
      </c>
    </row>
    <row r="2584" spans="48:53" hidden="1" x14ac:dyDescent="0.3">
      <c r="AV2584" s="115" t="str">
        <f t="shared" si="480"/>
        <v>RV5ASSESSMENT LIAISON AND OUTREACH TEAM</v>
      </c>
      <c r="AW2584" s="16" t="s">
        <v>9974</v>
      </c>
      <c r="AX2584" s="16" t="s">
        <v>9975</v>
      </c>
      <c r="AY2584" s="16" t="s">
        <v>9974</v>
      </c>
      <c r="AZ2584" s="16" t="s">
        <v>9975</v>
      </c>
      <c r="BA2584" s="116" t="str">
        <f t="shared" si="481"/>
        <v>RV5</v>
      </c>
    </row>
    <row r="2585" spans="48:53" hidden="1" x14ac:dyDescent="0.3">
      <c r="AV2585" s="115" t="str">
        <f t="shared" si="480"/>
        <v>RV5BELMONT HILL</v>
      </c>
      <c r="AW2585" s="116" t="s">
        <v>1526</v>
      </c>
      <c r="AX2585" s="116" t="s">
        <v>1527</v>
      </c>
      <c r="AY2585" s="116" t="s">
        <v>1526</v>
      </c>
      <c r="AZ2585" s="116" t="s">
        <v>1527</v>
      </c>
      <c r="BA2585" s="116" t="str">
        <f t="shared" si="481"/>
        <v>RV5</v>
      </c>
    </row>
    <row r="2586" spans="48:53" hidden="1" x14ac:dyDescent="0.3">
      <c r="AV2586" s="115" t="str">
        <f t="shared" si="480"/>
        <v>RV5BETHLEM ROYAL HOSPITAL</v>
      </c>
      <c r="AW2586" s="116" t="s">
        <v>1463</v>
      </c>
      <c r="AX2586" s="116" t="s">
        <v>1464</v>
      </c>
      <c r="AY2586" s="116" t="s">
        <v>1463</v>
      </c>
      <c r="AZ2586" s="116" t="s">
        <v>1464</v>
      </c>
      <c r="BA2586" s="116" t="str">
        <f t="shared" si="481"/>
        <v>RV5</v>
      </c>
    </row>
    <row r="2587" spans="48:53" hidden="1" x14ac:dyDescent="0.3">
      <c r="AV2587" s="115" t="str">
        <f t="shared" si="480"/>
        <v>RV5BETHLEM ROYAL HOSPITAL</v>
      </c>
      <c r="AW2587" s="116" t="s">
        <v>1509</v>
      </c>
      <c r="AX2587" s="116" t="s">
        <v>1464</v>
      </c>
      <c r="AY2587" s="116" t="s">
        <v>1509</v>
      </c>
      <c r="AZ2587" s="116" t="s">
        <v>1464</v>
      </c>
      <c r="BA2587" s="116" t="str">
        <f t="shared" si="481"/>
        <v>RV5</v>
      </c>
    </row>
    <row r="2588" spans="48:53" hidden="1" x14ac:dyDescent="0.3">
      <c r="AV2588" s="115" t="str">
        <f t="shared" si="480"/>
        <v>RV5CANE HILL UNIT</v>
      </c>
      <c r="AW2588" s="116" t="s">
        <v>1481</v>
      </c>
      <c r="AX2588" s="116" t="s">
        <v>1482</v>
      </c>
      <c r="AY2588" s="116" t="s">
        <v>1481</v>
      </c>
      <c r="AZ2588" s="116" t="s">
        <v>1482</v>
      </c>
      <c r="BA2588" s="116" t="str">
        <f t="shared" si="481"/>
        <v>RV5</v>
      </c>
    </row>
    <row r="2589" spans="48:53" hidden="1" x14ac:dyDescent="0.3">
      <c r="AV2589" s="115" t="str">
        <f t="shared" si="480"/>
        <v>RV5CASCAID</v>
      </c>
      <c r="AW2589" s="116" t="s">
        <v>1520</v>
      </c>
      <c r="AX2589" s="116" t="s">
        <v>1521</v>
      </c>
      <c r="AY2589" s="116" t="s">
        <v>1520</v>
      </c>
      <c r="AZ2589" s="116" t="s">
        <v>1521</v>
      </c>
      <c r="BA2589" s="116" t="str">
        <f t="shared" si="481"/>
        <v>RV5</v>
      </c>
    </row>
    <row r="2590" spans="48:53" hidden="1" x14ac:dyDescent="0.3">
      <c r="AV2590" s="115" t="str">
        <f t="shared" si="480"/>
        <v>RV5CASCAID (SOUTHWARK)</v>
      </c>
      <c r="AW2590" s="116" t="s">
        <v>1477</v>
      </c>
      <c r="AX2590" s="116" t="s">
        <v>1478</v>
      </c>
      <c r="AY2590" s="116" t="s">
        <v>1477</v>
      </c>
      <c r="AZ2590" s="116" t="s">
        <v>1478</v>
      </c>
      <c r="BA2590" s="116" t="str">
        <f t="shared" si="481"/>
        <v>RV5</v>
      </c>
    </row>
    <row r="2591" spans="48:53" hidden="1" x14ac:dyDescent="0.3">
      <c r="AV2591" s="115" t="str">
        <f t="shared" si="480"/>
        <v>RV5CLAPHAM PARK TIME BANK</v>
      </c>
      <c r="AW2591" s="116" t="s">
        <v>1485</v>
      </c>
      <c r="AX2591" s="116" t="s">
        <v>1486</v>
      </c>
      <c r="AY2591" s="116" t="s">
        <v>1485</v>
      </c>
      <c r="AZ2591" s="116" t="s">
        <v>1486</v>
      </c>
      <c r="BA2591" s="116" t="str">
        <f t="shared" si="481"/>
        <v>RV5</v>
      </c>
    </row>
    <row r="2592" spans="48:53" hidden="1" x14ac:dyDescent="0.3">
      <c r="AV2592" s="115" t="str">
        <f t="shared" si="480"/>
        <v>RV5CLAPHAM PARK TIMEBANK</v>
      </c>
      <c r="AW2592" s="116" t="s">
        <v>1522</v>
      </c>
      <c r="AX2592" s="116" t="s">
        <v>1523</v>
      </c>
      <c r="AY2592" s="116" t="s">
        <v>1522</v>
      </c>
      <c r="AZ2592" s="116" t="s">
        <v>1523</v>
      </c>
      <c r="BA2592" s="116" t="str">
        <f t="shared" si="481"/>
        <v>RV5</v>
      </c>
    </row>
    <row r="2593" spans="48:53" hidden="1" x14ac:dyDescent="0.3">
      <c r="AV2593" s="115" t="str">
        <f t="shared" si="480"/>
        <v>RV5CROYDON MAP WEST</v>
      </c>
      <c r="AW2593" s="116" t="s">
        <v>1495</v>
      </c>
      <c r="AX2593" s="116" t="s">
        <v>1496</v>
      </c>
      <c r="AY2593" s="116" t="s">
        <v>1495</v>
      </c>
      <c r="AZ2593" s="116" t="s">
        <v>1496</v>
      </c>
      <c r="BA2593" s="116" t="str">
        <f t="shared" si="481"/>
        <v>RV5</v>
      </c>
    </row>
    <row r="2594" spans="48:53" hidden="1" x14ac:dyDescent="0.3">
      <c r="AV2594" s="115" t="str">
        <f t="shared" si="480"/>
        <v>RV5CROYDON PC MENTAL HEALTH</v>
      </c>
      <c r="AW2594" s="116" t="s">
        <v>1493</v>
      </c>
      <c r="AX2594" s="116" t="s">
        <v>1494</v>
      </c>
      <c r="AY2594" s="116" t="s">
        <v>1493</v>
      </c>
      <c r="AZ2594" s="116" t="s">
        <v>1494</v>
      </c>
      <c r="BA2594" s="116" t="str">
        <f t="shared" si="481"/>
        <v>RV5</v>
      </c>
    </row>
    <row r="2595" spans="48:53" hidden="1" x14ac:dyDescent="0.3">
      <c r="AV2595" s="115" t="str">
        <f t="shared" si="480"/>
        <v>RV5CROYDON SOUTH (MHOA)</v>
      </c>
      <c r="AW2595" s="116" t="s">
        <v>1469</v>
      </c>
      <c r="AX2595" s="116" t="s">
        <v>1470</v>
      </c>
      <c r="AY2595" s="116" t="s">
        <v>1469</v>
      </c>
      <c r="AZ2595" s="116" t="s">
        <v>1470</v>
      </c>
      <c r="BA2595" s="116" t="str">
        <f t="shared" si="481"/>
        <v>RV5</v>
      </c>
    </row>
    <row r="2596" spans="48:53" hidden="1" x14ac:dyDescent="0.3">
      <c r="AV2596" s="115" t="str">
        <f t="shared" si="480"/>
        <v>RV5DOMUS ANN MOSS WAY</v>
      </c>
      <c r="AW2596" s="16" t="s">
        <v>9966</v>
      </c>
      <c r="AX2596" s="16" t="s">
        <v>9967</v>
      </c>
      <c r="AY2596" s="16" t="s">
        <v>9966</v>
      </c>
      <c r="AZ2596" s="16" t="s">
        <v>9967</v>
      </c>
      <c r="BA2596" s="116" t="str">
        <f t="shared" si="481"/>
        <v>RV5</v>
      </c>
    </row>
    <row r="2597" spans="48:53" hidden="1" x14ac:dyDescent="0.3">
      <c r="AV2597" s="115" t="str">
        <f t="shared" si="480"/>
        <v>RV5DOMUS GRANVILLE PARK</v>
      </c>
      <c r="AW2597" s="116" t="s">
        <v>1510</v>
      </c>
      <c r="AX2597" s="116" t="s">
        <v>1511</v>
      </c>
      <c r="AY2597" s="116" t="s">
        <v>1510</v>
      </c>
      <c r="AZ2597" s="116" t="s">
        <v>1511</v>
      </c>
      <c r="BA2597" s="116" t="str">
        <f t="shared" si="481"/>
        <v>RV5</v>
      </c>
    </row>
    <row r="2598" spans="48:53" hidden="1" x14ac:dyDescent="0.3">
      <c r="AV2598" s="115" t="str">
        <f t="shared" si="480"/>
        <v>RV5DOMUS INGLEMERE</v>
      </c>
      <c r="AW2598" s="116" t="s">
        <v>1512</v>
      </c>
      <c r="AX2598" s="116" t="s">
        <v>1513</v>
      </c>
      <c r="AY2598" s="116" t="s">
        <v>1512</v>
      </c>
      <c r="AZ2598" s="116" t="s">
        <v>1513</v>
      </c>
      <c r="BA2598" s="116" t="str">
        <f t="shared" si="481"/>
        <v>RV5</v>
      </c>
    </row>
    <row r="2599" spans="48:53" hidden="1" x14ac:dyDescent="0.3">
      <c r="AV2599" s="115" t="str">
        <f t="shared" si="480"/>
        <v>RV5LADYWELL UNIT</v>
      </c>
      <c r="AW2599" s="116" t="s">
        <v>1505</v>
      </c>
      <c r="AX2599" s="116" t="s">
        <v>1506</v>
      </c>
      <c r="AY2599" s="116" t="s">
        <v>1505</v>
      </c>
      <c r="AZ2599" s="116" t="s">
        <v>1506</v>
      </c>
      <c r="BA2599" s="116" t="str">
        <f t="shared" si="481"/>
        <v>RV5</v>
      </c>
    </row>
    <row r="2600" spans="48:53" hidden="1" x14ac:dyDescent="0.3">
      <c r="AV2600" s="115" t="str">
        <f t="shared" si="480"/>
        <v>RV5LAMBETH CHILD MENTAL HEALTH</v>
      </c>
      <c r="AW2600" s="116" t="s">
        <v>1489</v>
      </c>
      <c r="AX2600" s="116" t="s">
        <v>1490</v>
      </c>
      <c r="AY2600" s="116" t="s">
        <v>1489</v>
      </c>
      <c r="AZ2600" s="116" t="s">
        <v>1490</v>
      </c>
      <c r="BA2600" s="116" t="str">
        <f t="shared" si="481"/>
        <v>RV5</v>
      </c>
    </row>
    <row r="2601" spans="48:53" hidden="1" x14ac:dyDescent="0.3">
      <c r="AV2601" s="115" t="str">
        <f t="shared" si="480"/>
        <v>RV5LAMBETH HOSPITAL</v>
      </c>
      <c r="AW2601" s="116" t="s">
        <v>1518</v>
      </c>
      <c r="AX2601" s="116" t="s">
        <v>1519</v>
      </c>
      <c r="AY2601" s="116" t="s">
        <v>1518</v>
      </c>
      <c r="AZ2601" s="116" t="s">
        <v>1519</v>
      </c>
      <c r="BA2601" s="116" t="str">
        <f t="shared" si="481"/>
        <v>RV5</v>
      </c>
    </row>
    <row r="2602" spans="48:53" hidden="1" x14ac:dyDescent="0.3">
      <c r="AV2602" s="115" t="str">
        <f t="shared" si="480"/>
        <v>RV5LAMBETH SUPPORTED RESIDENCE OFFERTON</v>
      </c>
      <c r="AW2602" s="116" t="s">
        <v>1507</v>
      </c>
      <c r="AX2602" s="116" t="s">
        <v>1508</v>
      </c>
      <c r="AY2602" s="116" t="s">
        <v>1507</v>
      </c>
      <c r="AZ2602" s="116" t="s">
        <v>1508</v>
      </c>
      <c r="BA2602" s="116" t="str">
        <f t="shared" si="481"/>
        <v>RV5</v>
      </c>
    </row>
    <row r="2603" spans="48:53" hidden="1" x14ac:dyDescent="0.3">
      <c r="AV2603" s="115" t="str">
        <f t="shared" si="480"/>
        <v>RV5LEJIP</v>
      </c>
      <c r="AW2603" s="116" t="s">
        <v>1479</v>
      </c>
      <c r="AX2603" s="116" t="s">
        <v>1480</v>
      </c>
      <c r="AY2603" s="116" t="s">
        <v>1479</v>
      </c>
      <c r="AZ2603" s="116" t="s">
        <v>1480</v>
      </c>
      <c r="BA2603" s="116" t="str">
        <f t="shared" si="481"/>
        <v>RV5</v>
      </c>
    </row>
    <row r="2604" spans="48:53" hidden="1" x14ac:dyDescent="0.3">
      <c r="AV2604" s="115" t="str">
        <f t="shared" si="480"/>
        <v>RV5LEWISHAM C.Y.P.S</v>
      </c>
      <c r="AW2604" s="116" t="s">
        <v>1491</v>
      </c>
      <c r="AX2604" s="116" t="s">
        <v>1492</v>
      </c>
      <c r="AY2604" s="116" t="s">
        <v>1491</v>
      </c>
      <c r="AZ2604" s="116" t="s">
        <v>1492</v>
      </c>
      <c r="BA2604" s="116" t="str">
        <f t="shared" si="481"/>
        <v>RV5</v>
      </c>
    </row>
    <row r="2605" spans="48:53" hidden="1" x14ac:dyDescent="0.3">
      <c r="AV2605" s="115" t="str">
        <f t="shared" si="480"/>
        <v>RV5LEWISHAM DIP</v>
      </c>
      <c r="AW2605" s="116" t="s">
        <v>1514</v>
      </c>
      <c r="AX2605" s="116" t="s">
        <v>1515</v>
      </c>
      <c r="AY2605" s="116" t="s">
        <v>1514</v>
      </c>
      <c r="AZ2605" s="116" t="s">
        <v>1515</v>
      </c>
      <c r="BA2605" s="116" t="str">
        <f t="shared" si="481"/>
        <v>RV5</v>
      </c>
    </row>
    <row r="2606" spans="48:53" hidden="1" x14ac:dyDescent="0.3">
      <c r="AV2606" s="115" t="str">
        <f t="shared" si="480"/>
        <v>RV5LEWISHAM HEATHER CLOSE</v>
      </c>
      <c r="AW2606" s="16" t="s">
        <v>9972</v>
      </c>
      <c r="AX2606" s="16" t="s">
        <v>9973</v>
      </c>
      <c r="AY2606" s="16" t="s">
        <v>9972</v>
      </c>
      <c r="AZ2606" s="16" t="s">
        <v>9973</v>
      </c>
      <c r="BA2606" s="116" t="str">
        <f t="shared" si="481"/>
        <v>RV5</v>
      </c>
    </row>
    <row r="2607" spans="48:53" hidden="1" x14ac:dyDescent="0.3">
      <c r="AV2607" s="115" t="str">
        <f t="shared" si="480"/>
        <v>RV5MAPPIM</v>
      </c>
      <c r="AW2607" s="116" t="s">
        <v>1501</v>
      </c>
      <c r="AX2607" s="116" t="s">
        <v>1502</v>
      </c>
      <c r="AY2607" s="116" t="s">
        <v>1501</v>
      </c>
      <c r="AZ2607" s="116" t="s">
        <v>1502</v>
      </c>
      <c r="BA2607" s="116" t="str">
        <f t="shared" si="481"/>
        <v>RV5</v>
      </c>
    </row>
    <row r="2608" spans="48:53" hidden="1" x14ac:dyDescent="0.3">
      <c r="AV2608" s="115" t="str">
        <f t="shared" si="480"/>
        <v>RV5MAUDSLEY HOSPITAL</v>
      </c>
      <c r="AW2608" s="116" t="s">
        <v>1461</v>
      </c>
      <c r="AX2608" s="116" t="s">
        <v>1462</v>
      </c>
      <c r="AY2608" s="116" t="s">
        <v>1461</v>
      </c>
      <c r="AZ2608" s="116" t="s">
        <v>1462</v>
      </c>
      <c r="BA2608" s="116" t="str">
        <f t="shared" si="481"/>
        <v>RV5</v>
      </c>
    </row>
    <row r="2609" spans="48:53" hidden="1" x14ac:dyDescent="0.3">
      <c r="AV2609" s="115" t="str">
        <f t="shared" si="480"/>
        <v>RV5MENTAL HEALTH UNIT</v>
      </c>
      <c r="AW2609" s="116" t="s">
        <v>1457</v>
      </c>
      <c r="AX2609" s="116" t="s">
        <v>1458</v>
      </c>
      <c r="AY2609" s="116" t="s">
        <v>1457</v>
      </c>
      <c r="AZ2609" s="116" t="s">
        <v>1458</v>
      </c>
      <c r="BA2609" s="116" t="str">
        <f t="shared" si="481"/>
        <v>RV5</v>
      </c>
    </row>
    <row r="2610" spans="48:53" hidden="1" x14ac:dyDescent="0.3">
      <c r="AV2610" s="115" t="str">
        <f t="shared" si="480"/>
        <v>RV5MHILD SECTION (SOUTHWARK)</v>
      </c>
      <c r="AW2610" s="116" t="s">
        <v>1475</v>
      </c>
      <c r="AX2610" s="116" t="s">
        <v>1476</v>
      </c>
      <c r="AY2610" s="116" t="s">
        <v>1475</v>
      </c>
      <c r="AZ2610" s="116" t="s">
        <v>1476</v>
      </c>
      <c r="BA2610" s="116" t="str">
        <f t="shared" si="481"/>
        <v>RV5</v>
      </c>
    </row>
    <row r="2611" spans="48:53" hidden="1" x14ac:dyDescent="0.3">
      <c r="AV2611" s="115" t="str">
        <f t="shared" si="480"/>
        <v>RV5MHOA CROYDON NORTH</v>
      </c>
      <c r="AW2611" s="116" t="s">
        <v>1497</v>
      </c>
      <c r="AX2611" s="116" t="s">
        <v>1498</v>
      </c>
      <c r="AY2611" s="116" t="s">
        <v>1497</v>
      </c>
      <c r="AZ2611" s="116" t="s">
        <v>1498</v>
      </c>
      <c r="BA2611" s="116" t="str">
        <f t="shared" si="481"/>
        <v>RV5</v>
      </c>
    </row>
    <row r="2612" spans="48:53" hidden="1" x14ac:dyDescent="0.3">
      <c r="AV2612" s="115" t="str">
        <f t="shared" si="480"/>
        <v>RV5MHOA GREENVALE NURSING HOME</v>
      </c>
      <c r="AW2612" s="16" t="s">
        <v>9970</v>
      </c>
      <c r="AX2612" s="16" t="s">
        <v>9971</v>
      </c>
      <c r="AY2612" s="16" t="s">
        <v>9970</v>
      </c>
      <c r="AZ2612" s="16" t="s">
        <v>9971</v>
      </c>
      <c r="BA2612" s="116" t="str">
        <f t="shared" si="481"/>
        <v>RV5</v>
      </c>
    </row>
    <row r="2613" spans="48:53" hidden="1" x14ac:dyDescent="0.3">
      <c r="AV2613" s="115" t="str">
        <f t="shared" si="480"/>
        <v>RV5MHOA KNIGHTS HILL</v>
      </c>
      <c r="AW2613" s="116" t="s">
        <v>1465</v>
      </c>
      <c r="AX2613" s="116" t="s">
        <v>1466</v>
      </c>
      <c r="AY2613" s="116" t="s">
        <v>1465</v>
      </c>
      <c r="AZ2613" s="116" t="s">
        <v>1466</v>
      </c>
      <c r="BA2613" s="116" t="str">
        <f t="shared" si="481"/>
        <v>RV5</v>
      </c>
    </row>
    <row r="2614" spans="48:53" hidden="1" x14ac:dyDescent="0.3">
      <c r="AV2614" s="115" t="str">
        <f t="shared" si="480"/>
        <v>RV5MHOA LAMBETH</v>
      </c>
      <c r="AW2614" s="116" t="s">
        <v>1487</v>
      </c>
      <c r="AX2614" s="116" t="s">
        <v>1488</v>
      </c>
      <c r="AY2614" s="116" t="s">
        <v>1487</v>
      </c>
      <c r="AZ2614" s="116" t="s">
        <v>1488</v>
      </c>
      <c r="BA2614" s="116" t="str">
        <f t="shared" si="481"/>
        <v>RV5</v>
      </c>
    </row>
    <row r="2615" spans="48:53" hidden="1" x14ac:dyDescent="0.3">
      <c r="AV2615" s="115" t="str">
        <f t="shared" si="480"/>
        <v>RV5NATIONAL MBU - COMMUNITY ASSESSMENT &amp; TREATMENT</v>
      </c>
      <c r="AW2615" s="116" t="s">
        <v>1524</v>
      </c>
      <c r="AX2615" s="116" t="s">
        <v>1525</v>
      </c>
      <c r="AY2615" s="116" t="s">
        <v>1524</v>
      </c>
      <c r="AZ2615" s="116" t="s">
        <v>1525</v>
      </c>
      <c r="BA2615" s="116" t="str">
        <f t="shared" si="481"/>
        <v>RV5</v>
      </c>
    </row>
    <row r="2616" spans="48:53" hidden="1" x14ac:dyDescent="0.3">
      <c r="AV2616" s="115" t="str">
        <f t="shared" si="480"/>
        <v>RV5NEURO &amp; MEM DISORDERS</v>
      </c>
      <c r="AW2616" s="116" t="s">
        <v>1499</v>
      </c>
      <c r="AX2616" s="116" t="s">
        <v>1500</v>
      </c>
      <c r="AY2616" s="116" t="s">
        <v>1499</v>
      </c>
      <c r="AZ2616" s="116" t="s">
        <v>1500</v>
      </c>
      <c r="BA2616" s="116" t="str">
        <f t="shared" si="481"/>
        <v>RV5</v>
      </c>
    </row>
    <row r="2617" spans="48:53" hidden="1" x14ac:dyDescent="0.3">
      <c r="AV2617" s="115" t="str">
        <f t="shared" si="480"/>
        <v>RV5OASIS</v>
      </c>
      <c r="AW2617" s="116" t="s">
        <v>1473</v>
      </c>
      <c r="AX2617" s="116" t="s">
        <v>1474</v>
      </c>
      <c r="AY2617" s="116" t="s">
        <v>1473</v>
      </c>
      <c r="AZ2617" s="116" t="s">
        <v>1474</v>
      </c>
      <c r="BA2617" s="116" t="str">
        <f t="shared" si="481"/>
        <v>RV5</v>
      </c>
    </row>
    <row r="2618" spans="48:53" hidden="1" x14ac:dyDescent="0.3">
      <c r="AV2618" s="115" t="str">
        <f t="shared" si="480"/>
        <v>RV5SALVATION ARMY</v>
      </c>
      <c r="AW2618" s="116" t="s">
        <v>1503</v>
      </c>
      <c r="AX2618" s="116" t="s">
        <v>1504</v>
      </c>
      <c r="AY2618" s="116" t="s">
        <v>1503</v>
      </c>
      <c r="AZ2618" s="116" t="s">
        <v>1504</v>
      </c>
      <c r="BA2618" s="116" t="str">
        <f t="shared" si="481"/>
        <v>RV5</v>
      </c>
    </row>
    <row r="2619" spans="48:53" hidden="1" x14ac:dyDescent="0.3">
      <c r="AV2619" s="115" t="str">
        <f t="shared" si="480"/>
        <v>RV5SOUTH SOUTHWARK MHOA</v>
      </c>
      <c r="AW2619" s="116" t="s">
        <v>1471</v>
      </c>
      <c r="AX2619" s="116" t="s">
        <v>1472</v>
      </c>
      <c r="AY2619" s="116" t="s">
        <v>1471</v>
      </c>
      <c r="AZ2619" s="116" t="s">
        <v>1472</v>
      </c>
      <c r="BA2619" s="116" t="str">
        <f t="shared" si="481"/>
        <v>RV5</v>
      </c>
    </row>
    <row r="2620" spans="48:53" hidden="1" x14ac:dyDescent="0.3">
      <c r="AV2620" s="115" t="str">
        <f t="shared" ref="AV2620:AV2627" si="482">CONCATENATE(LEFT(AW2620, 3),AX2620)</f>
        <v>RV5SOUTHWARK HIGH SUPPORT REHABILITATION</v>
      </c>
      <c r="AW2620" s="116" t="s">
        <v>1483</v>
      </c>
      <c r="AX2620" s="116" t="s">
        <v>1484</v>
      </c>
      <c r="AY2620" s="116" t="s">
        <v>1483</v>
      </c>
      <c r="AZ2620" s="116" t="s">
        <v>1484</v>
      </c>
      <c r="BA2620" s="116" t="str">
        <f t="shared" ref="BA2620:BA2627" si="483">LEFT(AY2620,3)</f>
        <v>RV5</v>
      </c>
    </row>
    <row r="2621" spans="48:53" hidden="1" x14ac:dyDescent="0.3">
      <c r="AV2621" s="115" t="str">
        <f t="shared" si="482"/>
        <v>RV5ST THOMAS' HOSPITAL (MENTAL HEALTH UNIT)</v>
      </c>
      <c r="AW2621" s="116" t="s">
        <v>1528</v>
      </c>
      <c r="AX2621" s="116" t="s">
        <v>1529</v>
      </c>
      <c r="AY2621" s="116" t="s">
        <v>1528</v>
      </c>
      <c r="AZ2621" s="116" t="s">
        <v>1529</v>
      </c>
      <c r="BA2621" s="116" t="str">
        <f t="shared" si="483"/>
        <v>RV5</v>
      </c>
    </row>
    <row r="2622" spans="48:53" hidden="1" x14ac:dyDescent="0.3">
      <c r="AV2622" s="115" t="str">
        <f t="shared" si="482"/>
        <v>RV5THE LADYWELL UNIT</v>
      </c>
      <c r="AW2622" s="116" t="s">
        <v>1467</v>
      </c>
      <c r="AX2622" s="116" t="s">
        <v>1468</v>
      </c>
      <c r="AY2622" s="116" t="s">
        <v>1467</v>
      </c>
      <c r="AZ2622" s="116" t="s">
        <v>1468</v>
      </c>
      <c r="BA2622" s="116" t="str">
        <f t="shared" si="483"/>
        <v>RV5</v>
      </c>
    </row>
    <row r="2623" spans="48:53" hidden="1" x14ac:dyDescent="0.3">
      <c r="AV2623" s="115" t="str">
        <f t="shared" si="482"/>
        <v>RV5THE LAMBETH HOSPITAL</v>
      </c>
      <c r="AW2623" s="116" t="s">
        <v>1459</v>
      </c>
      <c r="AX2623" s="116" t="s">
        <v>1460</v>
      </c>
      <c r="AY2623" s="116" t="s">
        <v>1459</v>
      </c>
      <c r="AZ2623" s="116" t="s">
        <v>1460</v>
      </c>
      <c r="BA2623" s="116" t="str">
        <f t="shared" si="483"/>
        <v>RV5</v>
      </c>
    </row>
    <row r="2624" spans="48:53" hidden="1" x14ac:dyDescent="0.3">
      <c r="AV2624" s="115" t="str">
        <f t="shared" si="482"/>
        <v>RV5WARD IN THE COMMUNITY</v>
      </c>
      <c r="AW2624" s="116" t="s">
        <v>1516</v>
      </c>
      <c r="AX2624" s="116" t="s">
        <v>1517</v>
      </c>
      <c r="AY2624" s="116" t="s">
        <v>1516</v>
      </c>
      <c r="AZ2624" s="116" t="s">
        <v>1517</v>
      </c>
      <c r="BA2624" s="116" t="str">
        <f t="shared" si="483"/>
        <v>RV5</v>
      </c>
    </row>
    <row r="2625" spans="48:53" hidden="1" x14ac:dyDescent="0.3">
      <c r="AV2625" s="115" t="str">
        <f t="shared" si="482"/>
        <v>RV5WOMENS SERVICE CROYDON</v>
      </c>
      <c r="AW2625" s="16" t="s">
        <v>9968</v>
      </c>
      <c r="AX2625" s="16" t="s">
        <v>9969</v>
      </c>
      <c r="AY2625" s="16" t="s">
        <v>9968</v>
      </c>
      <c r="AZ2625" s="16" t="s">
        <v>9969</v>
      </c>
      <c r="BA2625" s="116" t="str">
        <f t="shared" si="483"/>
        <v>RV5</v>
      </c>
    </row>
    <row r="2626" spans="48:53" hidden="1" x14ac:dyDescent="0.3">
      <c r="AV2626" s="115" t="str">
        <f t="shared" si="482"/>
        <v>RV5N&amp;S CAMHS ASH ADOLESCENT UNIT</v>
      </c>
      <c r="AW2626" s="37" t="s">
        <v>11034</v>
      </c>
      <c r="AX2626" s="37" t="s">
        <v>11035</v>
      </c>
      <c r="AY2626" s="37" t="s">
        <v>11034</v>
      </c>
      <c r="AZ2626" s="37" t="s">
        <v>11035</v>
      </c>
      <c r="BA2626" s="116" t="str">
        <f t="shared" si="483"/>
        <v>RV5</v>
      </c>
    </row>
    <row r="2627" spans="48:53" ht="14.4" hidden="1" x14ac:dyDescent="0.3">
      <c r="AV2627" s="115" t="str">
        <f t="shared" si="482"/>
        <v>RV5N&amp;S CAMHS OAK ADOLESCENT UNIT</v>
      </c>
      <c r="AW2627" s="37" t="s">
        <v>11036</v>
      </c>
      <c r="AX2627" s="141" t="s">
        <v>11037</v>
      </c>
      <c r="AY2627" s="37" t="s">
        <v>11036</v>
      </c>
      <c r="AZ2627" s="141" t="s">
        <v>11037</v>
      </c>
      <c r="BA2627" s="116" t="str">
        <f t="shared" si="483"/>
        <v>RV5</v>
      </c>
    </row>
    <row r="2628" spans="48:53" hidden="1" x14ac:dyDescent="0.3">
      <c r="AV2628" s="115" t="str">
        <f t="shared" ref="AV2628:AV2659" si="484">CONCATENATE(LEFT(AW2628, 3),AX2628)</f>
        <v>RV8CENTRAL MIDDLESEX HOSPITAL - RV831</v>
      </c>
      <c r="AW2628" s="116" t="s">
        <v>896</v>
      </c>
      <c r="AX2628" s="116" t="s">
        <v>10593</v>
      </c>
      <c r="AY2628" s="116" t="s">
        <v>896</v>
      </c>
      <c r="AZ2628" s="116" t="s">
        <v>9083</v>
      </c>
      <c r="BA2628" s="116" t="str">
        <f t="shared" ref="BA2628:BA2659" si="485">LEFT(AY2628,3)</f>
        <v>RV8</v>
      </c>
    </row>
    <row r="2629" spans="48:53" hidden="1" x14ac:dyDescent="0.3">
      <c r="AV2629" s="115" t="str">
        <f t="shared" si="484"/>
        <v>RV8EDGWARE COMMUNITY HOSPITAL - RV8E2</v>
      </c>
      <c r="AW2629" s="116" t="s">
        <v>897</v>
      </c>
      <c r="AX2629" s="116" t="s">
        <v>10594</v>
      </c>
      <c r="AY2629" s="116" t="s">
        <v>897</v>
      </c>
      <c r="AZ2629" s="116" t="s">
        <v>4038</v>
      </c>
      <c r="BA2629" s="116" t="str">
        <f t="shared" si="485"/>
        <v>RV8</v>
      </c>
    </row>
    <row r="2630" spans="48:53" hidden="1" x14ac:dyDescent="0.3">
      <c r="AV2630" s="115" t="str">
        <f t="shared" si="484"/>
        <v>RV8NORTHWICK PARK HOSPITAL - RV820</v>
      </c>
      <c r="AW2630" s="116" t="s">
        <v>898</v>
      </c>
      <c r="AX2630" s="116" t="s">
        <v>10595</v>
      </c>
      <c r="AY2630" s="116" t="s">
        <v>898</v>
      </c>
      <c r="AZ2630" s="116" t="s">
        <v>1234</v>
      </c>
      <c r="BA2630" s="116" t="str">
        <f t="shared" si="485"/>
        <v>RV8</v>
      </c>
    </row>
    <row r="2631" spans="48:53" hidden="1" x14ac:dyDescent="0.3">
      <c r="AV2631" s="115" t="str">
        <f t="shared" si="484"/>
        <v>RV8ST MARK'S HOSPITAL - RV8M2</v>
      </c>
      <c r="AW2631" s="116" t="s">
        <v>899</v>
      </c>
      <c r="AX2631" s="116" t="s">
        <v>10596</v>
      </c>
      <c r="AY2631" s="116" t="s">
        <v>899</v>
      </c>
      <c r="AZ2631" s="116" t="s">
        <v>9131</v>
      </c>
      <c r="BA2631" s="116" t="str">
        <f t="shared" si="485"/>
        <v>RV8</v>
      </c>
    </row>
    <row r="2632" spans="48:53" hidden="1" x14ac:dyDescent="0.3">
      <c r="AV2632" s="115" t="str">
        <f t="shared" si="484"/>
        <v>RV8WILLESDEN HOSPITAL - RV837</v>
      </c>
      <c r="AW2632" s="116" t="s">
        <v>900</v>
      </c>
      <c r="AX2632" s="116" t="s">
        <v>10597</v>
      </c>
      <c r="AY2632" s="116" t="s">
        <v>900</v>
      </c>
      <c r="AZ2632" s="116" t="s">
        <v>9616</v>
      </c>
      <c r="BA2632" s="116" t="str">
        <f t="shared" si="485"/>
        <v>RV8</v>
      </c>
    </row>
    <row r="2633" spans="48:53" hidden="1" x14ac:dyDescent="0.3">
      <c r="AV2633" s="115" t="str">
        <f t="shared" si="484"/>
        <v>RV9ALCOHOL WITHDRAWN PROG</v>
      </c>
      <c r="AW2633" s="116" t="s">
        <v>4761</v>
      </c>
      <c r="AX2633" s="116" t="s">
        <v>4762</v>
      </c>
      <c r="AY2633" s="116" t="s">
        <v>4761</v>
      </c>
      <c r="AZ2633" s="116" t="s">
        <v>4762</v>
      </c>
      <c r="BA2633" s="116" t="str">
        <f t="shared" si="485"/>
        <v>RV9</v>
      </c>
    </row>
    <row r="2634" spans="48:53" hidden="1" x14ac:dyDescent="0.3">
      <c r="AV2634" s="115" t="str">
        <f t="shared" si="484"/>
        <v>RV9ALDERSON RESOURCE</v>
      </c>
      <c r="AW2634" s="116" t="s">
        <v>4714</v>
      </c>
      <c r="AX2634" s="116" t="s">
        <v>4715</v>
      </c>
      <c r="AY2634" s="116" t="s">
        <v>4714</v>
      </c>
      <c r="AZ2634" s="116" t="s">
        <v>4715</v>
      </c>
      <c r="BA2634" s="116" t="str">
        <f t="shared" si="485"/>
        <v>RV9</v>
      </c>
    </row>
    <row r="2635" spans="48:53" hidden="1" x14ac:dyDescent="0.3">
      <c r="AV2635" s="115" t="str">
        <f t="shared" si="484"/>
        <v>RV9ALFRED BEAN HOSPITAL</v>
      </c>
      <c r="AW2635" s="116" t="s">
        <v>4692</v>
      </c>
      <c r="AX2635" s="116" t="s">
        <v>4693</v>
      </c>
      <c r="AY2635" s="116" t="s">
        <v>4692</v>
      </c>
      <c r="AZ2635" s="116" t="s">
        <v>4693</v>
      </c>
      <c r="BA2635" s="116" t="str">
        <f t="shared" si="485"/>
        <v>RV9</v>
      </c>
    </row>
    <row r="2636" spans="48:53" hidden="1" x14ac:dyDescent="0.3">
      <c r="AV2636" s="115" t="str">
        <f t="shared" si="484"/>
        <v>RV9AVONDALE IN-PATIENT 101740</v>
      </c>
      <c r="AW2636" s="116" t="s">
        <v>4741</v>
      </c>
      <c r="AX2636" s="116" t="s">
        <v>4742</v>
      </c>
      <c r="AY2636" s="116" t="s">
        <v>4741</v>
      </c>
      <c r="AZ2636" s="116" t="s">
        <v>4742</v>
      </c>
      <c r="BA2636" s="116" t="str">
        <f t="shared" si="485"/>
        <v>RV9</v>
      </c>
    </row>
    <row r="2637" spans="48:53" hidden="1" x14ac:dyDescent="0.3">
      <c r="AV2637" s="115" t="str">
        <f t="shared" si="484"/>
        <v>RV9BEECH WARD IN-PATIENT</v>
      </c>
      <c r="AW2637" s="116" t="s">
        <v>4819</v>
      </c>
      <c r="AX2637" s="116" t="s">
        <v>4820</v>
      </c>
      <c r="AY2637" s="116" t="s">
        <v>4819</v>
      </c>
      <c r="AZ2637" s="116" t="s">
        <v>4820</v>
      </c>
      <c r="BA2637" s="116" t="str">
        <f t="shared" si="485"/>
        <v>RV9</v>
      </c>
    </row>
    <row r="2638" spans="48:53" hidden="1" x14ac:dyDescent="0.3">
      <c r="AV2638" s="115" t="str">
        <f t="shared" si="484"/>
        <v>RV9BRIDLINGTON &amp; DISTRICT HOSPITAL</v>
      </c>
      <c r="AW2638" s="116" t="s">
        <v>4704</v>
      </c>
      <c r="AX2638" s="116" t="s">
        <v>4705</v>
      </c>
      <c r="AY2638" s="116" t="s">
        <v>4704</v>
      </c>
      <c r="AZ2638" s="116" t="s">
        <v>4705</v>
      </c>
      <c r="BA2638" s="116" t="str">
        <f t="shared" si="485"/>
        <v>RV9</v>
      </c>
    </row>
    <row r="2639" spans="48:53" hidden="1" x14ac:dyDescent="0.3">
      <c r="AV2639" s="115" t="str">
        <f t="shared" si="484"/>
        <v>RV9BUCKROSE WARD</v>
      </c>
      <c r="AW2639" s="116" t="s">
        <v>4723</v>
      </c>
      <c r="AX2639" s="116" t="s">
        <v>4724</v>
      </c>
      <c r="AY2639" s="116" t="s">
        <v>4723</v>
      </c>
      <c r="AZ2639" s="116" t="s">
        <v>4724</v>
      </c>
      <c r="BA2639" s="116" t="str">
        <f t="shared" si="485"/>
        <v>RV9</v>
      </c>
    </row>
    <row r="2640" spans="48:53" hidden="1" x14ac:dyDescent="0.3">
      <c r="AV2640" s="115" t="str">
        <f t="shared" si="484"/>
        <v>RV9BUCKROSE WARD IN-PATIENT 101724</v>
      </c>
      <c r="AW2640" s="116" t="s">
        <v>4735</v>
      </c>
      <c r="AX2640" s="116" t="s">
        <v>4736</v>
      </c>
      <c r="AY2640" s="116" t="s">
        <v>4735</v>
      </c>
      <c r="AZ2640" s="116" t="s">
        <v>4736</v>
      </c>
      <c r="BA2640" s="116" t="str">
        <f t="shared" si="485"/>
        <v>RV9</v>
      </c>
    </row>
    <row r="2641" spans="48:53" hidden="1" x14ac:dyDescent="0.3">
      <c r="AV2641" s="115" t="str">
        <f t="shared" si="484"/>
        <v>RV9CARDIOLOGY (SNEY)</v>
      </c>
      <c r="AW2641" s="116" t="s">
        <v>4805</v>
      </c>
      <c r="AX2641" s="116" t="s">
        <v>4806</v>
      </c>
      <c r="AY2641" s="116" t="s">
        <v>4805</v>
      </c>
      <c r="AZ2641" s="116" t="s">
        <v>4806</v>
      </c>
      <c r="BA2641" s="116" t="str">
        <f t="shared" si="485"/>
        <v>RV9</v>
      </c>
    </row>
    <row r="2642" spans="48:53" hidden="1" x14ac:dyDescent="0.3">
      <c r="AV2642" s="115" t="str">
        <f t="shared" si="484"/>
        <v>RV9CAT HULL</v>
      </c>
      <c r="AW2642" s="116" t="s">
        <v>4765</v>
      </c>
      <c r="AX2642" s="116" t="s">
        <v>4766</v>
      </c>
      <c r="AY2642" s="116" t="s">
        <v>4765</v>
      </c>
      <c r="AZ2642" s="116" t="s">
        <v>4766</v>
      </c>
      <c r="BA2642" s="116" t="str">
        <f t="shared" si="485"/>
        <v>RV9</v>
      </c>
    </row>
    <row r="2643" spans="48:53" hidden="1" x14ac:dyDescent="0.3">
      <c r="AV2643" s="115" t="str">
        <f t="shared" si="484"/>
        <v>RV9CHEST MEDICINE (HFT)</v>
      </c>
      <c r="AW2643" s="116" t="s">
        <v>4801</v>
      </c>
      <c r="AX2643" s="116" t="s">
        <v>4802</v>
      </c>
      <c r="AY2643" s="116" t="s">
        <v>4801</v>
      </c>
      <c r="AZ2643" s="116" t="s">
        <v>4802</v>
      </c>
      <c r="BA2643" s="116" t="str">
        <f t="shared" si="485"/>
        <v>RV9</v>
      </c>
    </row>
    <row r="2644" spans="48:53" hidden="1" x14ac:dyDescent="0.3">
      <c r="AV2644" s="115" t="str">
        <f t="shared" si="484"/>
        <v>RV9CRYSTAL VILLAS</v>
      </c>
      <c r="AW2644" s="116" t="s">
        <v>4681</v>
      </c>
      <c r="AX2644" s="116" t="s">
        <v>4682</v>
      </c>
      <c r="AY2644" s="116" t="s">
        <v>4681</v>
      </c>
      <c r="AZ2644" s="116" t="s">
        <v>4682</v>
      </c>
      <c r="BA2644" s="116" t="str">
        <f t="shared" si="485"/>
        <v>RV9</v>
      </c>
    </row>
    <row r="2645" spans="48:53" hidden="1" x14ac:dyDescent="0.3">
      <c r="AV2645" s="115" t="str">
        <f t="shared" si="484"/>
        <v>RV9CTLD EAST 103601</v>
      </c>
      <c r="AW2645" s="116" t="s">
        <v>4825</v>
      </c>
      <c r="AX2645" s="116" t="s">
        <v>4826</v>
      </c>
      <c r="AY2645" s="116" t="s">
        <v>4825</v>
      </c>
      <c r="AZ2645" s="116" t="s">
        <v>4826</v>
      </c>
      <c r="BA2645" s="116" t="str">
        <f t="shared" si="485"/>
        <v>RV9</v>
      </c>
    </row>
    <row r="2646" spans="48:53" hidden="1" x14ac:dyDescent="0.3">
      <c r="AV2646" s="115" t="str">
        <f t="shared" si="484"/>
        <v>RV9CTLD EAST RIDING</v>
      </c>
      <c r="AW2646" s="116" t="s">
        <v>4823</v>
      </c>
      <c r="AX2646" s="116" t="s">
        <v>4824</v>
      </c>
      <c r="AY2646" s="116" t="s">
        <v>4823</v>
      </c>
      <c r="AZ2646" s="116" t="s">
        <v>4824</v>
      </c>
      <c r="BA2646" s="116" t="str">
        <f t="shared" si="485"/>
        <v>RV9</v>
      </c>
    </row>
    <row r="2647" spans="48:53" hidden="1" x14ac:dyDescent="0.3">
      <c r="AV2647" s="115" t="str">
        <f t="shared" si="484"/>
        <v>RV9CTLD WEST 103601</v>
      </c>
      <c r="AW2647" s="116" t="s">
        <v>4821</v>
      </c>
      <c r="AX2647" s="116" t="s">
        <v>4822</v>
      </c>
      <c r="AY2647" s="116" t="s">
        <v>4821</v>
      </c>
      <c r="AZ2647" s="116" t="s">
        <v>4822</v>
      </c>
      <c r="BA2647" s="116" t="str">
        <f t="shared" si="485"/>
        <v>RV9</v>
      </c>
    </row>
    <row r="2648" spans="48:53" hidden="1" x14ac:dyDescent="0.3">
      <c r="AV2648" s="115" t="str">
        <f t="shared" si="484"/>
        <v>RV9DEPARTMENT OF PSYCHOLOGICAL MEDICINE</v>
      </c>
      <c r="AW2648" s="116" t="s">
        <v>4720</v>
      </c>
      <c r="AX2648" s="116" t="s">
        <v>4088</v>
      </c>
      <c r="AY2648" s="116" t="s">
        <v>4720</v>
      </c>
      <c r="AZ2648" s="116" t="s">
        <v>4088</v>
      </c>
      <c r="BA2648" s="116" t="str">
        <f t="shared" si="485"/>
        <v>RV9</v>
      </c>
    </row>
    <row r="2649" spans="48:53" hidden="1" x14ac:dyDescent="0.3">
      <c r="AV2649" s="115" t="str">
        <f t="shared" si="484"/>
        <v>RV9DIABETES</v>
      </c>
      <c r="AW2649" s="116" t="s">
        <v>4831</v>
      </c>
      <c r="AX2649" s="116" t="s">
        <v>4832</v>
      </c>
      <c r="AY2649" s="116" t="s">
        <v>4831</v>
      </c>
      <c r="AZ2649" s="116" t="s">
        <v>4832</v>
      </c>
      <c r="BA2649" s="116" t="str">
        <f t="shared" si="485"/>
        <v>RV9</v>
      </c>
    </row>
    <row r="2650" spans="48:53" hidden="1" x14ac:dyDescent="0.3">
      <c r="AV2650" s="115" t="str">
        <f t="shared" si="484"/>
        <v>RV9EAST RIDING COMMUNITY HOSPITAL</v>
      </c>
      <c r="AW2650" s="116" t="s">
        <v>4785</v>
      </c>
      <c r="AX2650" s="116" t="s">
        <v>4786</v>
      </c>
      <c r="AY2650" s="116" t="s">
        <v>4785</v>
      </c>
      <c r="AZ2650" s="116" t="s">
        <v>4786</v>
      </c>
      <c r="BA2650" s="116" t="str">
        <f t="shared" si="485"/>
        <v>RV9</v>
      </c>
    </row>
    <row r="2651" spans="48:53" hidden="1" x14ac:dyDescent="0.3">
      <c r="AV2651" s="115" t="str">
        <f t="shared" si="484"/>
        <v>RV9ENT (HEY)</v>
      </c>
      <c r="AW2651" s="116" t="s">
        <v>4793</v>
      </c>
      <c r="AX2651" s="116" t="s">
        <v>4794</v>
      </c>
      <c r="AY2651" s="116" t="s">
        <v>4793</v>
      </c>
      <c r="AZ2651" s="116" t="s">
        <v>4794</v>
      </c>
      <c r="BA2651" s="116" t="str">
        <f t="shared" si="485"/>
        <v>RV9</v>
      </c>
    </row>
    <row r="2652" spans="48:53" hidden="1" x14ac:dyDescent="0.3">
      <c r="AV2652" s="115" t="str">
        <f t="shared" si="484"/>
        <v>RV9ER CAT</v>
      </c>
      <c r="AW2652" s="116" t="s">
        <v>4771</v>
      </c>
      <c r="AX2652" s="116" t="s">
        <v>4772</v>
      </c>
      <c r="AY2652" s="116" t="s">
        <v>4771</v>
      </c>
      <c r="AZ2652" s="116" t="s">
        <v>4772</v>
      </c>
      <c r="BA2652" s="116" t="str">
        <f t="shared" si="485"/>
        <v>RV9</v>
      </c>
    </row>
    <row r="2653" spans="48:53" hidden="1" x14ac:dyDescent="0.3">
      <c r="AV2653" s="115" t="str">
        <f t="shared" si="484"/>
        <v>RV9ER SHARED CARE LAIRGATE 103815</v>
      </c>
      <c r="AW2653" s="116" t="s">
        <v>4773</v>
      </c>
      <c r="AX2653" s="116" t="s">
        <v>4774</v>
      </c>
      <c r="AY2653" s="116" t="s">
        <v>4773</v>
      </c>
      <c r="AZ2653" s="116" t="s">
        <v>4774</v>
      </c>
      <c r="BA2653" s="116" t="str">
        <f t="shared" si="485"/>
        <v>RV9</v>
      </c>
    </row>
    <row r="2654" spans="48:53" hidden="1" x14ac:dyDescent="0.3">
      <c r="AV2654" s="115" t="str">
        <f t="shared" si="484"/>
        <v>RV9ERSDS</v>
      </c>
      <c r="AW2654" s="116" t="s">
        <v>4769</v>
      </c>
      <c r="AX2654" s="116" t="s">
        <v>4770</v>
      </c>
      <c r="AY2654" s="116" t="s">
        <v>4769</v>
      </c>
      <c r="AZ2654" s="116" t="s">
        <v>4770</v>
      </c>
      <c r="BA2654" s="116" t="str">
        <f t="shared" si="485"/>
        <v>RV9</v>
      </c>
    </row>
    <row r="2655" spans="48:53" hidden="1" x14ac:dyDescent="0.3">
      <c r="AV2655" s="115" t="str">
        <f t="shared" si="484"/>
        <v>RV9ERYPSM</v>
      </c>
      <c r="AW2655" s="116" t="s">
        <v>4767</v>
      </c>
      <c r="AX2655" s="116" t="s">
        <v>4768</v>
      </c>
      <c r="AY2655" s="116" t="s">
        <v>4767</v>
      </c>
      <c r="AZ2655" s="116" t="s">
        <v>4768</v>
      </c>
      <c r="BA2655" s="116" t="str">
        <f t="shared" si="485"/>
        <v>RV9</v>
      </c>
    </row>
    <row r="2656" spans="48:53" hidden="1" x14ac:dyDescent="0.3">
      <c r="AV2656" s="115" t="str">
        <f t="shared" si="484"/>
        <v>RV9GEN MED DIABETES (SNEY)</v>
      </c>
      <c r="AW2656" s="116" t="s">
        <v>4809</v>
      </c>
      <c r="AX2656" s="116" t="s">
        <v>4810</v>
      </c>
      <c r="AY2656" s="116" t="s">
        <v>4809</v>
      </c>
      <c r="AZ2656" s="116" t="s">
        <v>4810</v>
      </c>
      <c r="BA2656" s="116" t="str">
        <f t="shared" si="485"/>
        <v>RV9</v>
      </c>
    </row>
    <row r="2657" spans="48:53" hidden="1" x14ac:dyDescent="0.3">
      <c r="AV2657" s="115" t="str">
        <f t="shared" si="484"/>
        <v>RV9GM ENDROCRINOLOGY (SNEY)</v>
      </c>
      <c r="AW2657" s="116" t="s">
        <v>4807</v>
      </c>
      <c r="AX2657" s="116" t="s">
        <v>4808</v>
      </c>
      <c r="AY2657" s="116" t="s">
        <v>4807</v>
      </c>
      <c r="AZ2657" s="116" t="s">
        <v>4808</v>
      </c>
      <c r="BA2657" s="116" t="str">
        <f t="shared" si="485"/>
        <v>RV9</v>
      </c>
    </row>
    <row r="2658" spans="48:53" hidden="1" x14ac:dyDescent="0.3">
      <c r="AV2658" s="115" t="str">
        <f t="shared" si="484"/>
        <v>RV9GOOLE &amp; DISTRICT HOSPITAL</v>
      </c>
      <c r="AW2658" s="116" t="s">
        <v>4712</v>
      </c>
      <c r="AX2658" s="116" t="s">
        <v>4713</v>
      </c>
      <c r="AY2658" s="116" t="s">
        <v>4712</v>
      </c>
      <c r="AZ2658" s="116" t="s">
        <v>4713</v>
      </c>
      <c r="BA2658" s="116" t="str">
        <f t="shared" si="485"/>
        <v>RV9</v>
      </c>
    </row>
    <row r="2659" spans="48:53" hidden="1" x14ac:dyDescent="0.3">
      <c r="AV2659" s="115" t="str">
        <f t="shared" si="484"/>
        <v>RV9GOOLE SSMS</v>
      </c>
      <c r="AW2659" s="116" t="s">
        <v>4729</v>
      </c>
      <c r="AX2659" s="116" t="s">
        <v>4730</v>
      </c>
      <c r="AY2659" s="116" t="s">
        <v>4729</v>
      </c>
      <c r="AZ2659" s="116" t="s">
        <v>4730</v>
      </c>
      <c r="BA2659" s="116" t="str">
        <f t="shared" si="485"/>
        <v>RV9</v>
      </c>
    </row>
    <row r="2660" spans="48:53" hidden="1" x14ac:dyDescent="0.3">
      <c r="AV2660" s="115" t="str">
        <f t="shared" ref="AV2660:AV2687" si="486">CONCATENATE(LEFT(AW2660, 3),AX2660)</f>
        <v>RV9GRANVILLE COURT NURSING HOME</v>
      </c>
      <c r="AW2660" s="116" t="s">
        <v>11004</v>
      </c>
      <c r="AX2660" s="116" t="s">
        <v>11005</v>
      </c>
      <c r="AY2660" s="116" t="s">
        <v>11004</v>
      </c>
      <c r="AZ2660" s="116" t="s">
        <v>11005</v>
      </c>
      <c r="BA2660" s="116" t="str">
        <f t="shared" ref="BA2660:BA2687" si="487">LEFT(AY2660,3)</f>
        <v>RV9</v>
      </c>
    </row>
    <row r="2661" spans="48:53" hidden="1" x14ac:dyDescent="0.3">
      <c r="AV2661" s="115" t="str">
        <f t="shared" si="486"/>
        <v>RV9GREEN TREES IN-PATIENT 101772</v>
      </c>
      <c r="AW2661" s="116" t="s">
        <v>4779</v>
      </c>
      <c r="AX2661" s="116" t="s">
        <v>4780</v>
      </c>
      <c r="AY2661" s="116" t="s">
        <v>4779</v>
      </c>
      <c r="AZ2661" s="116" t="s">
        <v>4780</v>
      </c>
      <c r="BA2661" s="116" t="str">
        <f t="shared" si="487"/>
        <v>RV9</v>
      </c>
    </row>
    <row r="2662" spans="48:53" hidden="1" x14ac:dyDescent="0.3">
      <c r="AV2662" s="115" t="str">
        <f t="shared" si="486"/>
        <v>RV9GYNAECOLOGY (HFT)</v>
      </c>
      <c r="AW2662" s="116" t="s">
        <v>4803</v>
      </c>
      <c r="AX2662" s="116" t="s">
        <v>4804</v>
      </c>
      <c r="AY2662" s="116" t="s">
        <v>4803</v>
      </c>
      <c r="AZ2662" s="116" t="s">
        <v>4804</v>
      </c>
      <c r="BA2662" s="116" t="str">
        <f t="shared" si="487"/>
        <v>RV9</v>
      </c>
    </row>
    <row r="2663" spans="48:53" hidden="1" x14ac:dyDescent="0.3">
      <c r="AV2663" s="115" t="str">
        <f t="shared" si="486"/>
        <v>RV9HAWTHORNE CT IN-PATIENT 101720</v>
      </c>
      <c r="AW2663" s="116" t="s">
        <v>4739</v>
      </c>
      <c r="AX2663" s="116" t="s">
        <v>4740</v>
      </c>
      <c r="AY2663" s="116" t="s">
        <v>4739</v>
      </c>
      <c r="AZ2663" s="116" t="s">
        <v>4740</v>
      </c>
      <c r="BA2663" s="116" t="str">
        <f t="shared" si="487"/>
        <v>RV9</v>
      </c>
    </row>
    <row r="2664" spans="48:53" hidden="1" x14ac:dyDescent="0.3">
      <c r="AV2664" s="115" t="str">
        <f t="shared" si="486"/>
        <v>RV9HIT &amp; ED EAST RIDING</v>
      </c>
      <c r="AW2664" s="116" t="s">
        <v>4745</v>
      </c>
      <c r="AX2664" s="116" t="s">
        <v>4746</v>
      </c>
      <c r="AY2664" s="116" t="s">
        <v>4745</v>
      </c>
      <c r="AZ2664" s="116" t="s">
        <v>4746</v>
      </c>
      <c r="BA2664" s="116" t="str">
        <f t="shared" si="487"/>
        <v>RV9</v>
      </c>
    </row>
    <row r="2665" spans="48:53" hidden="1" x14ac:dyDescent="0.3">
      <c r="AV2665" s="115" t="str">
        <f t="shared" si="486"/>
        <v>RV9HIT &amp; ED HULL 101700</v>
      </c>
      <c r="AW2665" s="116" t="s">
        <v>4757</v>
      </c>
      <c r="AX2665" s="116" t="s">
        <v>4758</v>
      </c>
      <c r="AY2665" s="116" t="s">
        <v>4757</v>
      </c>
      <c r="AZ2665" s="116" t="s">
        <v>4758</v>
      </c>
      <c r="BA2665" s="116" t="str">
        <f t="shared" si="487"/>
        <v>RV9</v>
      </c>
    </row>
    <row r="2666" spans="48:53" hidden="1" x14ac:dyDescent="0.3">
      <c r="AV2666" s="115" t="str">
        <f t="shared" si="486"/>
        <v>RV9HORNSEA COTTAGE HOSPITAL</v>
      </c>
      <c r="AW2666" s="116" t="s">
        <v>4679</v>
      </c>
      <c r="AX2666" s="116" t="s">
        <v>4680</v>
      </c>
      <c r="AY2666" s="116" t="s">
        <v>4679</v>
      </c>
      <c r="AZ2666" s="116" t="s">
        <v>4680</v>
      </c>
      <c r="BA2666" s="116" t="str">
        <f t="shared" si="487"/>
        <v>RV9</v>
      </c>
    </row>
    <row r="2667" spans="48:53" hidden="1" x14ac:dyDescent="0.3">
      <c r="AV2667" s="115" t="str">
        <f t="shared" si="486"/>
        <v xml:space="preserve">RV9HUMBER CENTRE </v>
      </c>
      <c r="AW2667" s="116" t="s">
        <v>8369</v>
      </c>
      <c r="AX2667" s="116" t="s">
        <v>9617</v>
      </c>
      <c r="AY2667" s="116" t="s">
        <v>8369</v>
      </c>
      <c r="AZ2667" s="116" t="s">
        <v>9617</v>
      </c>
      <c r="BA2667" s="116" t="str">
        <f t="shared" si="487"/>
        <v>RV9</v>
      </c>
    </row>
    <row r="2668" spans="48:53" hidden="1" x14ac:dyDescent="0.3">
      <c r="AV2668" s="115" t="str">
        <f t="shared" si="486"/>
        <v>RV9HUMBER INTERMEDIATE CARE</v>
      </c>
      <c r="AW2668" s="116" t="s">
        <v>4700</v>
      </c>
      <c r="AX2668" s="116" t="s">
        <v>4701</v>
      </c>
      <c r="AY2668" s="116" t="s">
        <v>4700</v>
      </c>
      <c r="AZ2668" s="116" t="s">
        <v>4701</v>
      </c>
      <c r="BA2668" s="116" t="str">
        <f t="shared" si="487"/>
        <v>RV9</v>
      </c>
    </row>
    <row r="2669" spans="48:53" hidden="1" x14ac:dyDescent="0.3">
      <c r="AV2669" s="115" t="str">
        <f t="shared" si="486"/>
        <v>RV9HYPSM</v>
      </c>
      <c r="AW2669" s="116" t="s">
        <v>4763</v>
      </c>
      <c r="AX2669" s="116" t="s">
        <v>4764</v>
      </c>
      <c r="AY2669" s="116" t="s">
        <v>4763</v>
      </c>
      <c r="AZ2669" s="116" t="s">
        <v>4764</v>
      </c>
      <c r="BA2669" s="116" t="str">
        <f t="shared" si="487"/>
        <v>RV9</v>
      </c>
    </row>
    <row r="2670" spans="48:53" hidden="1" x14ac:dyDescent="0.3">
      <c r="AV2670" s="115" t="str">
        <f t="shared" si="486"/>
        <v>RV9KELDGATE</v>
      </c>
      <c r="AW2670" s="116" t="s">
        <v>4727</v>
      </c>
      <c r="AX2670" s="116" t="s">
        <v>4728</v>
      </c>
      <c r="AY2670" s="116" t="s">
        <v>4727</v>
      </c>
      <c r="AZ2670" s="116" t="s">
        <v>4728</v>
      </c>
      <c r="BA2670" s="116" t="str">
        <f t="shared" si="487"/>
        <v>RV9</v>
      </c>
    </row>
    <row r="2671" spans="48:53" hidden="1" x14ac:dyDescent="0.3">
      <c r="AV2671" s="115" t="str">
        <f t="shared" si="486"/>
        <v>RV9LAIRGATE</v>
      </c>
      <c r="AW2671" s="116" t="s">
        <v>4696</v>
      </c>
      <c r="AX2671" s="116" t="s">
        <v>4697</v>
      </c>
      <c r="AY2671" s="116" t="s">
        <v>4696</v>
      </c>
      <c r="AZ2671" s="116" t="s">
        <v>4697</v>
      </c>
      <c r="BA2671" s="116" t="str">
        <f t="shared" si="487"/>
        <v>RV9</v>
      </c>
    </row>
    <row r="2672" spans="48:53" hidden="1" x14ac:dyDescent="0.3">
      <c r="AV2672" s="115" t="str">
        <f t="shared" si="486"/>
        <v>RV9LILAC WARD IN-PATIENT</v>
      </c>
      <c r="AW2672" s="116" t="s">
        <v>4827</v>
      </c>
      <c r="AX2672" s="116" t="s">
        <v>4828</v>
      </c>
      <c r="AY2672" s="116" t="s">
        <v>4827</v>
      </c>
      <c r="AZ2672" s="116" t="s">
        <v>4828</v>
      </c>
      <c r="BA2672" s="116" t="str">
        <f t="shared" si="487"/>
        <v>RV9</v>
      </c>
    </row>
    <row r="2673" spans="48:53" hidden="1" x14ac:dyDescent="0.3">
      <c r="AV2673" s="115" t="str">
        <f t="shared" si="486"/>
        <v>RV9MALTON HOSPITAL</v>
      </c>
      <c r="AW2673" s="116" t="s">
        <v>11070</v>
      </c>
      <c r="AX2673" s="116" t="s">
        <v>11069</v>
      </c>
      <c r="AY2673" s="116" t="s">
        <v>11070</v>
      </c>
      <c r="AZ2673" s="116" t="s">
        <v>11069</v>
      </c>
      <c r="BA2673" s="116" t="s">
        <v>1091</v>
      </c>
    </row>
    <row r="2674" spans="48:53" hidden="1" x14ac:dyDescent="0.3">
      <c r="AV2674" s="115" t="str">
        <f t="shared" si="486"/>
        <v>RV9MAISTER LODGE</v>
      </c>
      <c r="AW2674" s="116" t="s">
        <v>8370</v>
      </c>
      <c r="AX2674" s="116" t="s">
        <v>9618</v>
      </c>
      <c r="AY2674" s="116" t="s">
        <v>8370</v>
      </c>
      <c r="AZ2674" s="116" t="s">
        <v>9618</v>
      </c>
      <c r="BA2674" s="116" t="str">
        <f t="shared" si="487"/>
        <v>RV9</v>
      </c>
    </row>
    <row r="2675" spans="48:53" hidden="1" x14ac:dyDescent="0.3">
      <c r="AV2675" s="115" t="str">
        <f t="shared" si="486"/>
        <v>RV9MEMORY SERV - YOUNG PEOP 101763</v>
      </c>
      <c r="AW2675" s="116" t="s">
        <v>4755</v>
      </c>
      <c r="AX2675" s="116" t="s">
        <v>4756</v>
      </c>
      <c r="AY2675" s="116" t="s">
        <v>4755</v>
      </c>
      <c r="AZ2675" s="116" t="s">
        <v>4756</v>
      </c>
      <c r="BA2675" s="116" t="str">
        <f t="shared" si="487"/>
        <v>RV9</v>
      </c>
    </row>
    <row r="2676" spans="48:53" hidden="1" x14ac:dyDescent="0.3">
      <c r="AV2676" s="115" t="str">
        <f t="shared" si="486"/>
        <v>RV9MILL VIEW COURT</v>
      </c>
      <c r="AW2676" s="116" t="s">
        <v>8371</v>
      </c>
      <c r="AX2676" s="116" t="s">
        <v>9619</v>
      </c>
      <c r="AY2676" s="116" t="s">
        <v>8371</v>
      </c>
      <c r="AZ2676" s="116" t="s">
        <v>9619</v>
      </c>
      <c r="BA2676" s="116" t="str">
        <f t="shared" si="487"/>
        <v>RV9</v>
      </c>
    </row>
    <row r="2677" spans="48:53" hidden="1" x14ac:dyDescent="0.3">
      <c r="AV2677" s="115" t="str">
        <f t="shared" si="486"/>
        <v>RV9MILL VIEW LODGE</v>
      </c>
      <c r="AW2677" s="116" t="s">
        <v>8372</v>
      </c>
      <c r="AX2677" s="116" t="s">
        <v>9620</v>
      </c>
      <c r="AY2677" s="116" t="s">
        <v>8372</v>
      </c>
      <c r="AZ2677" s="116" t="s">
        <v>9620</v>
      </c>
      <c r="BA2677" s="116" t="str">
        <f t="shared" si="487"/>
        <v>RV9</v>
      </c>
    </row>
    <row r="2678" spans="48:53" hidden="1" x14ac:dyDescent="0.3">
      <c r="AV2678" s="115" t="str">
        <f t="shared" si="486"/>
        <v>RV9NEW BRIDGES</v>
      </c>
      <c r="AW2678" s="116" t="s">
        <v>4708</v>
      </c>
      <c r="AX2678" s="116" t="s">
        <v>4709</v>
      </c>
      <c r="AY2678" s="116" t="s">
        <v>4708</v>
      </c>
      <c r="AZ2678" s="116" t="s">
        <v>4709</v>
      </c>
      <c r="BA2678" s="116" t="str">
        <f t="shared" si="487"/>
        <v>RV9</v>
      </c>
    </row>
    <row r="2679" spans="48:53" hidden="1" x14ac:dyDescent="0.3">
      <c r="AV2679" s="115" t="str">
        <f t="shared" si="486"/>
        <v>RV9NEWBRIDGES IN-PATIENT 101742</v>
      </c>
      <c r="AW2679" s="116" t="s">
        <v>4743</v>
      </c>
      <c r="AX2679" s="116" t="s">
        <v>4744</v>
      </c>
      <c r="AY2679" s="116" t="s">
        <v>4743</v>
      </c>
      <c r="AZ2679" s="116" t="s">
        <v>4744</v>
      </c>
      <c r="BA2679" s="116" t="str">
        <f t="shared" si="487"/>
        <v>RV9</v>
      </c>
    </row>
    <row r="2680" spans="48:53" hidden="1" x14ac:dyDescent="0.3">
      <c r="AV2680" s="115" t="str">
        <f t="shared" si="486"/>
        <v>RV9NIDDERDALE</v>
      </c>
      <c r="AW2680" s="116" t="s">
        <v>4694</v>
      </c>
      <c r="AX2680" s="116" t="s">
        <v>4695</v>
      </c>
      <c r="AY2680" s="116" t="s">
        <v>4694</v>
      </c>
      <c r="AZ2680" s="116" t="s">
        <v>4695</v>
      </c>
      <c r="BA2680" s="116" t="str">
        <f t="shared" si="487"/>
        <v>RV9</v>
      </c>
    </row>
    <row r="2681" spans="48:53" hidden="1" x14ac:dyDescent="0.3">
      <c r="AV2681" s="115" t="str">
        <f t="shared" si="486"/>
        <v>RV9OPHTHALMOLOGY (HEY)</v>
      </c>
      <c r="AW2681" s="116" t="s">
        <v>4795</v>
      </c>
      <c r="AX2681" s="116" t="s">
        <v>4796</v>
      </c>
      <c r="AY2681" s="116" t="s">
        <v>4795</v>
      </c>
      <c r="AZ2681" s="116" t="s">
        <v>4796</v>
      </c>
      <c r="BA2681" s="116" t="str">
        <f t="shared" si="487"/>
        <v>RV9</v>
      </c>
    </row>
    <row r="2682" spans="48:53" hidden="1" x14ac:dyDescent="0.3">
      <c r="AV2682" s="115" t="str">
        <f t="shared" si="486"/>
        <v>RV9OPHTHALMOLOGY (SNEY)</v>
      </c>
      <c r="AW2682" s="116" t="s">
        <v>4811</v>
      </c>
      <c r="AX2682" s="116" t="s">
        <v>4812</v>
      </c>
      <c r="AY2682" s="116" t="s">
        <v>4811</v>
      </c>
      <c r="AZ2682" s="116" t="s">
        <v>4812</v>
      </c>
      <c r="BA2682" s="116" t="str">
        <f t="shared" si="487"/>
        <v>RV9</v>
      </c>
    </row>
    <row r="2683" spans="48:53" hidden="1" x14ac:dyDescent="0.3">
      <c r="AV2683" s="115" t="str">
        <f t="shared" si="486"/>
        <v>RV9ORTHOPAEDICS (SNEY)</v>
      </c>
      <c r="AW2683" s="116" t="s">
        <v>4813</v>
      </c>
      <c r="AX2683" s="116" t="s">
        <v>4814</v>
      </c>
      <c r="AY2683" s="116" t="s">
        <v>4813</v>
      </c>
      <c r="AZ2683" s="116" t="s">
        <v>4814</v>
      </c>
      <c r="BA2683" s="116" t="str">
        <f t="shared" si="487"/>
        <v>RV9</v>
      </c>
    </row>
    <row r="2684" spans="48:53" hidden="1" x14ac:dyDescent="0.3">
      <c r="AV2684" s="115" t="str">
        <f t="shared" si="486"/>
        <v>RV9PAEDIATRIC MED (SNEY)</v>
      </c>
      <c r="AW2684" s="116" t="s">
        <v>4815</v>
      </c>
      <c r="AX2684" s="116" t="s">
        <v>4816</v>
      </c>
      <c r="AY2684" s="116" t="s">
        <v>4815</v>
      </c>
      <c r="AZ2684" s="116" t="s">
        <v>4816</v>
      </c>
      <c r="BA2684" s="116" t="str">
        <f t="shared" si="487"/>
        <v>RV9</v>
      </c>
    </row>
    <row r="2685" spans="48:53" hidden="1" x14ac:dyDescent="0.3">
      <c r="AV2685" s="115" t="str">
        <f t="shared" si="486"/>
        <v>RV9PAEDIATRIC MEDICINE (HEY)</v>
      </c>
      <c r="AW2685" s="116" t="s">
        <v>4797</v>
      </c>
      <c r="AX2685" s="116" t="s">
        <v>4798</v>
      </c>
      <c r="AY2685" s="116" t="s">
        <v>4797</v>
      </c>
      <c r="AZ2685" s="116" t="s">
        <v>4798</v>
      </c>
      <c r="BA2685" s="116" t="str">
        <f t="shared" si="487"/>
        <v>RV9</v>
      </c>
    </row>
    <row r="2686" spans="48:53" hidden="1" x14ac:dyDescent="0.3">
      <c r="AV2686" s="115" t="str">
        <f t="shared" si="486"/>
        <v>RV9PICU IN-PATIENT 101773</v>
      </c>
      <c r="AW2686" s="116" t="s">
        <v>4781</v>
      </c>
      <c r="AX2686" s="116" t="s">
        <v>4782</v>
      </c>
      <c r="AY2686" s="116" t="s">
        <v>4781</v>
      </c>
      <c r="AZ2686" s="116" t="s">
        <v>4782</v>
      </c>
      <c r="BA2686" s="116" t="str">
        <f t="shared" si="487"/>
        <v>RV9</v>
      </c>
    </row>
    <row r="2687" spans="48:53" hidden="1" x14ac:dyDescent="0.3">
      <c r="AV2687" s="115" t="str">
        <f t="shared" si="486"/>
        <v>RV9PRIORY VIEW CTLD</v>
      </c>
      <c r="AW2687" s="116" t="s">
        <v>4731</v>
      </c>
      <c r="AX2687" s="116" t="s">
        <v>4732</v>
      </c>
      <c r="AY2687" s="116" t="s">
        <v>4731</v>
      </c>
      <c r="AZ2687" s="116" t="s">
        <v>4732</v>
      </c>
      <c r="BA2687" s="116" t="str">
        <f t="shared" si="487"/>
        <v>RV9</v>
      </c>
    </row>
    <row r="2688" spans="48:53" hidden="1" x14ac:dyDescent="0.3">
      <c r="AV2688" s="115" t="str">
        <f t="shared" ref="AV2688:AV2752" si="488">CONCATENATE(LEFT(AW2688, 3),AX2688)</f>
        <v>RV9RHEUMATOLOGY (HEY)</v>
      </c>
      <c r="AW2688" s="116" t="s">
        <v>4799</v>
      </c>
      <c r="AX2688" s="116" t="s">
        <v>4800</v>
      </c>
      <c r="AY2688" s="116" t="s">
        <v>4799</v>
      </c>
      <c r="AZ2688" s="116" t="s">
        <v>4800</v>
      </c>
      <c r="BA2688" s="116" t="str">
        <f t="shared" ref="BA2688:BA2752" si="489">LEFT(AY2688,3)</f>
        <v>RV9</v>
      </c>
    </row>
    <row r="2689" spans="48:53" hidden="1" x14ac:dyDescent="0.3">
      <c r="AV2689" s="115" t="str">
        <f t="shared" si="488"/>
        <v>RV9ROSEDALE</v>
      </c>
      <c r="AW2689" s="116" t="s">
        <v>4710</v>
      </c>
      <c r="AX2689" s="116" t="s">
        <v>4711</v>
      </c>
      <c r="AY2689" s="116" t="s">
        <v>4710</v>
      </c>
      <c r="AZ2689" s="116" t="s">
        <v>4711</v>
      </c>
      <c r="BA2689" s="116" t="str">
        <f t="shared" si="489"/>
        <v>RV9</v>
      </c>
    </row>
    <row r="2690" spans="48:53" hidden="1" x14ac:dyDescent="0.3">
      <c r="AV2690" s="115" t="str">
        <f t="shared" si="488"/>
        <v>RV9RPIT HULL CITY WIDE</v>
      </c>
      <c r="AW2690" s="116" t="s">
        <v>4733</v>
      </c>
      <c r="AX2690" s="116" t="s">
        <v>4734</v>
      </c>
      <c r="AY2690" s="116" t="s">
        <v>4733</v>
      </c>
      <c r="AZ2690" s="116" t="s">
        <v>4734</v>
      </c>
      <c r="BA2690" s="116" t="str">
        <f t="shared" si="489"/>
        <v>RV9</v>
      </c>
    </row>
    <row r="2691" spans="48:53" hidden="1" x14ac:dyDescent="0.3">
      <c r="AV2691" s="115" t="str">
        <f t="shared" si="488"/>
        <v>RV9RST EAST RIDING EAST 101715</v>
      </c>
      <c r="AW2691" s="116" t="s">
        <v>4749</v>
      </c>
      <c r="AX2691" s="116" t="s">
        <v>4750</v>
      </c>
      <c r="AY2691" s="116" t="s">
        <v>4749</v>
      </c>
      <c r="AZ2691" s="116" t="s">
        <v>4750</v>
      </c>
      <c r="BA2691" s="116" t="str">
        <f t="shared" si="489"/>
        <v>RV9</v>
      </c>
    </row>
    <row r="2692" spans="48:53" hidden="1" x14ac:dyDescent="0.3">
      <c r="AV2692" s="115" t="str">
        <f t="shared" si="488"/>
        <v>RV9RST EAST RIDING WEST 101723</v>
      </c>
      <c r="AW2692" s="116" t="s">
        <v>4737</v>
      </c>
      <c r="AX2692" s="116" t="s">
        <v>4738</v>
      </c>
      <c r="AY2692" s="116" t="s">
        <v>4737</v>
      </c>
      <c r="AZ2692" s="116" t="s">
        <v>4738</v>
      </c>
      <c r="BA2692" s="116" t="str">
        <f t="shared" si="489"/>
        <v>RV9</v>
      </c>
    </row>
    <row r="2693" spans="48:53" hidden="1" x14ac:dyDescent="0.3">
      <c r="AV2693" s="115" t="str">
        <f t="shared" si="488"/>
        <v>RV9RST EAST RIDING WEST 101733</v>
      </c>
      <c r="AW2693" s="116" t="s">
        <v>4751</v>
      </c>
      <c r="AX2693" s="116" t="s">
        <v>4752</v>
      </c>
      <c r="AY2693" s="116" t="s">
        <v>4751</v>
      </c>
      <c r="AZ2693" s="116" t="s">
        <v>4752</v>
      </c>
      <c r="BA2693" s="116" t="str">
        <f t="shared" si="489"/>
        <v>RV9</v>
      </c>
    </row>
    <row r="2694" spans="48:53" hidden="1" x14ac:dyDescent="0.3">
      <c r="AV2694" s="115" t="str">
        <f t="shared" si="488"/>
        <v>RV9RST ER EAST - BRID</v>
      </c>
      <c r="AW2694" s="116" t="s">
        <v>4787</v>
      </c>
      <c r="AX2694" s="116" t="s">
        <v>4788</v>
      </c>
      <c r="AY2694" s="116" t="s">
        <v>4787</v>
      </c>
      <c r="AZ2694" s="116" t="s">
        <v>4788</v>
      </c>
      <c r="BA2694" s="116" t="str">
        <f t="shared" si="489"/>
        <v>RV9</v>
      </c>
    </row>
    <row r="2695" spans="48:53" hidden="1" x14ac:dyDescent="0.3">
      <c r="AV2695" s="115" t="str">
        <f t="shared" si="488"/>
        <v>RV9RST ER EAST - DRIFF</v>
      </c>
      <c r="AW2695" s="116" t="s">
        <v>4789</v>
      </c>
      <c r="AX2695" s="116" t="s">
        <v>4790</v>
      </c>
      <c r="AY2695" s="116" t="s">
        <v>4789</v>
      </c>
      <c r="AZ2695" s="116" t="s">
        <v>4790</v>
      </c>
      <c r="BA2695" s="116" t="str">
        <f t="shared" si="489"/>
        <v>RV9</v>
      </c>
    </row>
    <row r="2696" spans="48:53" hidden="1" x14ac:dyDescent="0.3">
      <c r="AV2696" s="115" t="str">
        <f t="shared" si="488"/>
        <v>RV9RST ER EAST - HOLD</v>
      </c>
      <c r="AW2696" s="116" t="s">
        <v>4791</v>
      </c>
      <c r="AX2696" s="116" t="s">
        <v>4792</v>
      </c>
      <c r="AY2696" s="116" t="s">
        <v>4791</v>
      </c>
      <c r="AZ2696" s="116" t="s">
        <v>4792</v>
      </c>
      <c r="BA2696" s="116" t="str">
        <f t="shared" si="489"/>
        <v>RV9</v>
      </c>
    </row>
    <row r="2697" spans="48:53" hidden="1" x14ac:dyDescent="0.3">
      <c r="AV2697" s="115" t="str">
        <f t="shared" si="488"/>
        <v>RV9SOUTHCOATES ANNEX</v>
      </c>
      <c r="AW2697" s="116" t="s">
        <v>4721</v>
      </c>
      <c r="AX2697" s="116" t="s">
        <v>4722</v>
      </c>
      <c r="AY2697" s="116" t="s">
        <v>4721</v>
      </c>
      <c r="AZ2697" s="116" t="s">
        <v>4722</v>
      </c>
      <c r="BA2697" s="116" t="str">
        <f t="shared" si="489"/>
        <v>RV9</v>
      </c>
    </row>
    <row r="2698" spans="48:53" hidden="1" x14ac:dyDescent="0.3">
      <c r="AV2698" s="115" t="str">
        <f t="shared" si="488"/>
        <v>RV9SPA HULL</v>
      </c>
      <c r="AW2698" s="116" t="s">
        <v>4783</v>
      </c>
      <c r="AX2698" s="116" t="s">
        <v>4784</v>
      </c>
      <c r="AY2698" s="116" t="s">
        <v>4783</v>
      </c>
      <c r="AZ2698" s="116" t="s">
        <v>4784</v>
      </c>
      <c r="BA2698" s="116" t="str">
        <f t="shared" si="489"/>
        <v>RV9</v>
      </c>
    </row>
    <row r="2699" spans="48:53" hidden="1" x14ac:dyDescent="0.3">
      <c r="AV2699" s="115" t="str">
        <f t="shared" si="488"/>
        <v>RV9SPECIALIST PSYCHOTHERAPY</v>
      </c>
      <c r="AW2699" s="116" t="s">
        <v>4833</v>
      </c>
      <c r="AX2699" s="116" t="s">
        <v>4834</v>
      </c>
      <c r="AY2699" s="116" t="s">
        <v>4833</v>
      </c>
      <c r="AZ2699" s="116" t="s">
        <v>4834</v>
      </c>
      <c r="BA2699" s="116" t="str">
        <f t="shared" si="489"/>
        <v>RV9</v>
      </c>
    </row>
    <row r="2700" spans="48:53" hidden="1" x14ac:dyDescent="0.3">
      <c r="AV2700" s="115" t="str">
        <f t="shared" si="488"/>
        <v>RV9ST ANDREWS IN-PATIENT 101743</v>
      </c>
      <c r="AW2700" s="116" t="s">
        <v>4753</v>
      </c>
      <c r="AX2700" s="116" t="s">
        <v>4754</v>
      </c>
      <c r="AY2700" s="116" t="s">
        <v>4753</v>
      </c>
      <c r="AZ2700" s="116" t="s">
        <v>4754</v>
      </c>
      <c r="BA2700" s="116" t="str">
        <f t="shared" si="489"/>
        <v>RV9</v>
      </c>
    </row>
    <row r="2701" spans="48:53" hidden="1" x14ac:dyDescent="0.3">
      <c r="AV2701" s="115" t="str">
        <f t="shared" si="488"/>
        <v>RV9ST ANDREWS PLACE</v>
      </c>
      <c r="AW2701" s="116" t="s">
        <v>4718</v>
      </c>
      <c r="AX2701" s="116" t="s">
        <v>4719</v>
      </c>
      <c r="AY2701" s="116" t="s">
        <v>4718</v>
      </c>
      <c r="AZ2701" s="116" t="s">
        <v>4719</v>
      </c>
      <c r="BA2701" s="116" t="str">
        <f t="shared" si="489"/>
        <v>RV9</v>
      </c>
    </row>
    <row r="2702" spans="48:53" hidden="1" x14ac:dyDescent="0.3">
      <c r="AV2702" s="115" t="str">
        <f t="shared" si="488"/>
        <v>RV9SWALES UNIT IN-PATIENT 101774</v>
      </c>
      <c r="AW2702" s="116" t="s">
        <v>4775</v>
      </c>
      <c r="AX2702" s="116" t="s">
        <v>4776</v>
      </c>
      <c r="AY2702" s="116" t="s">
        <v>4775</v>
      </c>
      <c r="AZ2702" s="116" t="s">
        <v>4776</v>
      </c>
      <c r="BA2702" s="116" t="str">
        <f t="shared" si="489"/>
        <v>RV9</v>
      </c>
    </row>
    <row r="2703" spans="48:53" hidden="1" x14ac:dyDescent="0.3">
      <c r="AV2703" s="115" t="str">
        <f t="shared" si="488"/>
        <v>RV9THE GRANGE</v>
      </c>
      <c r="AW2703" s="116" t="s">
        <v>4683</v>
      </c>
      <c r="AX2703" s="116" t="s">
        <v>1993</v>
      </c>
      <c r="AY2703" s="116" t="s">
        <v>4683</v>
      </c>
      <c r="AZ2703" s="116" t="s">
        <v>1993</v>
      </c>
      <c r="BA2703" s="116" t="str">
        <f t="shared" si="489"/>
        <v>RV9</v>
      </c>
    </row>
    <row r="2704" spans="48:53" hidden="1" x14ac:dyDescent="0.3">
      <c r="AV2704" s="115" t="str">
        <f t="shared" si="488"/>
        <v>RV9THE LANGUAGE UNIT</v>
      </c>
      <c r="AW2704" s="116" t="s">
        <v>4698</v>
      </c>
      <c r="AX2704" s="116" t="s">
        <v>4699</v>
      </c>
      <c r="AY2704" s="116" t="s">
        <v>4698</v>
      </c>
      <c r="AZ2704" s="116" t="s">
        <v>4699</v>
      </c>
      <c r="BA2704" s="116" t="str">
        <f t="shared" si="489"/>
        <v>RV9</v>
      </c>
    </row>
    <row r="2705" spans="48:53" hidden="1" x14ac:dyDescent="0.3">
      <c r="AV2705" s="115" t="str">
        <f t="shared" si="488"/>
        <v>RV9THE OLD FIRE STATION</v>
      </c>
      <c r="AW2705" s="116" t="s">
        <v>4725</v>
      </c>
      <c r="AX2705" s="116" t="s">
        <v>4726</v>
      </c>
      <c r="AY2705" s="116" t="s">
        <v>4725</v>
      </c>
      <c r="AZ2705" s="116" t="s">
        <v>4726</v>
      </c>
      <c r="BA2705" s="116" t="str">
        <f t="shared" si="489"/>
        <v>RV9</v>
      </c>
    </row>
    <row r="2706" spans="48:53" hidden="1" x14ac:dyDescent="0.3">
      <c r="AV2706" s="115" t="str">
        <f t="shared" si="488"/>
        <v>RV9THE QUAYS</v>
      </c>
      <c r="AW2706" s="116" t="s">
        <v>4690</v>
      </c>
      <c r="AX2706" s="116" t="s">
        <v>4691</v>
      </c>
      <c r="AY2706" s="116" t="s">
        <v>4690</v>
      </c>
      <c r="AZ2706" s="116" t="s">
        <v>4691</v>
      </c>
      <c r="BA2706" s="116" t="str">
        <f t="shared" si="489"/>
        <v>RV9</v>
      </c>
    </row>
    <row r="2707" spans="48:53" hidden="1" x14ac:dyDescent="0.3">
      <c r="AV2707" s="115" t="str">
        <f t="shared" si="488"/>
        <v>RV9TOWNEND COURT</v>
      </c>
      <c r="AW2707" s="116" t="s">
        <v>10108</v>
      </c>
      <c r="AX2707" s="116" t="s">
        <v>10109</v>
      </c>
      <c r="AY2707" s="116" t="s">
        <v>10108</v>
      </c>
      <c r="AZ2707" s="116" t="s">
        <v>10109</v>
      </c>
      <c r="BA2707" s="116" t="str">
        <f t="shared" si="489"/>
        <v>RV9</v>
      </c>
    </row>
    <row r="2708" spans="48:53" hidden="1" x14ac:dyDescent="0.3">
      <c r="AV2708" s="115" t="str">
        <f t="shared" si="488"/>
        <v>RV9ULLSWATER UNIT IN-PATIENT 101770</v>
      </c>
      <c r="AW2708" s="116" t="s">
        <v>4777</v>
      </c>
      <c r="AX2708" s="116" t="s">
        <v>4778</v>
      </c>
      <c r="AY2708" s="116" t="s">
        <v>4777</v>
      </c>
      <c r="AZ2708" s="116" t="s">
        <v>4778</v>
      </c>
      <c r="BA2708" s="116" t="str">
        <f t="shared" si="489"/>
        <v>RV9</v>
      </c>
    </row>
    <row r="2709" spans="48:53" hidden="1" x14ac:dyDescent="0.3">
      <c r="AV2709" s="115" t="str">
        <f t="shared" si="488"/>
        <v>RV9UROLOGY (SNEY)</v>
      </c>
      <c r="AW2709" s="116" t="s">
        <v>4817</v>
      </c>
      <c r="AX2709" s="116" t="s">
        <v>4818</v>
      </c>
      <c r="AY2709" s="116" t="s">
        <v>4817</v>
      </c>
      <c r="AZ2709" s="116" t="s">
        <v>4818</v>
      </c>
      <c r="BA2709" s="116" t="str">
        <f t="shared" si="489"/>
        <v>RV9</v>
      </c>
    </row>
    <row r="2710" spans="48:53" hidden="1" x14ac:dyDescent="0.3">
      <c r="AV2710" s="115" t="str">
        <f t="shared" si="488"/>
        <v>RV9WEST END COMMUNITY MENTAL HEALTH ADOLESCENT UNIT</v>
      </c>
      <c r="AW2710" s="116" t="s">
        <v>4686</v>
      </c>
      <c r="AX2710" s="116" t="s">
        <v>4687</v>
      </c>
      <c r="AY2710" s="116" t="s">
        <v>4686</v>
      </c>
      <c r="AZ2710" s="116" t="s">
        <v>4687</v>
      </c>
      <c r="BA2710" s="116" t="str">
        <f t="shared" si="489"/>
        <v>RV9</v>
      </c>
    </row>
    <row r="2711" spans="48:53" hidden="1" x14ac:dyDescent="0.3">
      <c r="AV2711" s="115" t="str">
        <f t="shared" si="488"/>
        <v>RV9WEST END WARDS IN-PATIENT 101776</v>
      </c>
      <c r="AW2711" s="116" t="s">
        <v>4759</v>
      </c>
      <c r="AX2711" s="116" t="s">
        <v>4760</v>
      </c>
      <c r="AY2711" s="116" t="s">
        <v>4759</v>
      </c>
      <c r="AZ2711" s="116" t="s">
        <v>4760</v>
      </c>
      <c r="BA2711" s="116" t="str">
        <f t="shared" si="489"/>
        <v>RV9</v>
      </c>
    </row>
    <row r="2712" spans="48:53" hidden="1" x14ac:dyDescent="0.3">
      <c r="AV2712" s="115" t="str">
        <f t="shared" si="488"/>
        <v>RV9WESTLANDS</v>
      </c>
      <c r="AW2712" s="116" t="s">
        <v>4706</v>
      </c>
      <c r="AX2712" s="116" t="s">
        <v>4707</v>
      </c>
      <c r="AY2712" s="116" t="s">
        <v>4706</v>
      </c>
      <c r="AZ2712" s="116" t="s">
        <v>4707</v>
      </c>
      <c r="BA2712" s="116" t="str">
        <f t="shared" si="489"/>
        <v>RV9</v>
      </c>
    </row>
    <row r="2713" spans="48:53" hidden="1" x14ac:dyDescent="0.3">
      <c r="AV2713" s="115" t="str">
        <f t="shared" si="488"/>
        <v>RV9WESTLANDS IN-PATIENT 101741</v>
      </c>
      <c r="AW2713" s="116" t="s">
        <v>4747</v>
      </c>
      <c r="AX2713" s="116" t="s">
        <v>4748</v>
      </c>
      <c r="AY2713" s="116" t="s">
        <v>4747</v>
      </c>
      <c r="AZ2713" s="116" t="s">
        <v>4748</v>
      </c>
      <c r="BA2713" s="116" t="str">
        <f t="shared" si="489"/>
        <v>RV9</v>
      </c>
    </row>
    <row r="2714" spans="48:53" hidden="1" x14ac:dyDescent="0.3">
      <c r="AV2714" s="115" t="str">
        <f t="shared" si="488"/>
        <v>RV9WESTWOOD HOSPITAL</v>
      </c>
      <c r="AW2714" s="116" t="s">
        <v>4702</v>
      </c>
      <c r="AX2714" s="116" t="s">
        <v>4703</v>
      </c>
      <c r="AY2714" s="116" t="s">
        <v>4702</v>
      </c>
      <c r="AZ2714" s="116" t="s">
        <v>4703</v>
      </c>
      <c r="BA2714" s="116" t="str">
        <f t="shared" si="489"/>
        <v>RV9</v>
      </c>
    </row>
    <row r="2715" spans="48:53" hidden="1" x14ac:dyDescent="0.3">
      <c r="AV2715" s="115" t="str">
        <f t="shared" si="488"/>
        <v>RV9WHITBY HOSPITAL</v>
      </c>
      <c r="AW2715" s="116" t="s">
        <v>10798</v>
      </c>
      <c r="AX2715" s="116" t="s">
        <v>3162</v>
      </c>
      <c r="AY2715" s="116" t="s">
        <v>10798</v>
      </c>
      <c r="AZ2715" s="116" t="s">
        <v>3162</v>
      </c>
      <c r="BA2715" s="116" t="str">
        <f t="shared" si="489"/>
        <v>RV9</v>
      </c>
    </row>
    <row r="2716" spans="48:53" hidden="1" x14ac:dyDescent="0.3">
      <c r="AV2716" s="115" t="str">
        <f t="shared" si="488"/>
        <v>RV9WILLOW GARTH RESIDENTIAL HOME</v>
      </c>
      <c r="AW2716" s="116" t="s">
        <v>4716</v>
      </c>
      <c r="AX2716" s="116" t="s">
        <v>4717</v>
      </c>
      <c r="AY2716" s="116" t="s">
        <v>4716</v>
      </c>
      <c r="AZ2716" s="116" t="s">
        <v>4717</v>
      </c>
      <c r="BA2716" s="116" t="str">
        <f t="shared" si="489"/>
        <v>RV9</v>
      </c>
    </row>
    <row r="2717" spans="48:53" hidden="1" x14ac:dyDescent="0.3">
      <c r="AV2717" s="115" t="str">
        <f t="shared" si="488"/>
        <v>RV9WILLOW WARD IN-PATIENT</v>
      </c>
      <c r="AW2717" s="116" t="s">
        <v>4829</v>
      </c>
      <c r="AX2717" s="116" t="s">
        <v>4830</v>
      </c>
      <c r="AY2717" s="116" t="s">
        <v>4829</v>
      </c>
      <c r="AZ2717" s="116" t="s">
        <v>4830</v>
      </c>
      <c r="BA2717" s="116" t="str">
        <f t="shared" si="489"/>
        <v>RV9</v>
      </c>
    </row>
    <row r="2718" spans="48:53" hidden="1" x14ac:dyDescent="0.3">
      <c r="AV2718" s="115" t="str">
        <f t="shared" si="488"/>
        <v>RV9WITHERNSEA HOSPITAL</v>
      </c>
      <c r="AW2718" s="116" t="s">
        <v>4688</v>
      </c>
      <c r="AX2718" s="116" t="s">
        <v>4689</v>
      </c>
      <c r="AY2718" s="116" t="s">
        <v>4688</v>
      </c>
      <c r="AZ2718" s="116" t="s">
        <v>4689</v>
      </c>
      <c r="BA2718" s="116" t="str">
        <f t="shared" si="489"/>
        <v>RV9</v>
      </c>
    </row>
    <row r="2719" spans="48:53" hidden="1" x14ac:dyDescent="0.3">
      <c r="AV2719" s="115" t="str">
        <f t="shared" si="488"/>
        <v>RV9WITHERNSEA WARD</v>
      </c>
      <c r="AW2719" s="116" t="s">
        <v>4835</v>
      </c>
      <c r="AX2719" s="116" t="s">
        <v>4836</v>
      </c>
      <c r="AY2719" s="116" t="s">
        <v>4835</v>
      </c>
      <c r="AZ2719" s="116" t="s">
        <v>4836</v>
      </c>
      <c r="BA2719" s="116" t="str">
        <f t="shared" si="489"/>
        <v>RV9</v>
      </c>
    </row>
    <row r="2720" spans="48:53" hidden="1" x14ac:dyDescent="0.3">
      <c r="AV2720" s="115" t="str">
        <f t="shared" si="488"/>
        <v>RV9WOLD HAVEN</v>
      </c>
      <c r="AW2720" s="116" t="s">
        <v>4684</v>
      </c>
      <c r="AX2720" s="116" t="s">
        <v>4685</v>
      </c>
      <c r="AY2720" s="116" t="s">
        <v>4684</v>
      </c>
      <c r="AZ2720" s="116" t="s">
        <v>4685</v>
      </c>
      <c r="BA2720" s="116" t="str">
        <f t="shared" si="489"/>
        <v>RV9</v>
      </c>
    </row>
    <row r="2721" spans="48:53" hidden="1" x14ac:dyDescent="0.3">
      <c r="AV2721" s="115" t="str">
        <f t="shared" si="488"/>
        <v>RVJBATH MINERAL HOSPITAL - RVJJ7</v>
      </c>
      <c r="AW2721" s="126" t="s">
        <v>901</v>
      </c>
      <c r="AX2721" s="126" t="s">
        <v>10598</v>
      </c>
      <c r="AY2721" s="126" t="s">
        <v>901</v>
      </c>
      <c r="AZ2721" s="126" t="s">
        <v>9621</v>
      </c>
      <c r="BA2721" s="126" t="str">
        <f t="shared" si="489"/>
        <v>RVJ</v>
      </c>
    </row>
    <row r="2722" spans="48:53" hidden="1" x14ac:dyDescent="0.3">
      <c r="AV2722" s="115" t="str">
        <f t="shared" si="488"/>
        <v>RVJBRISTOL CHILDREN'S HOSPITAL - RVJK2</v>
      </c>
      <c r="AW2722" s="126" t="s">
        <v>902</v>
      </c>
      <c r="AX2722" s="126" t="s">
        <v>10599</v>
      </c>
      <c r="AY2722" s="126" t="s">
        <v>902</v>
      </c>
      <c r="AZ2722" s="126" t="s">
        <v>9622</v>
      </c>
      <c r="BA2722" s="126" t="str">
        <f t="shared" si="489"/>
        <v>RVJ</v>
      </c>
    </row>
    <row r="2723" spans="48:53" hidden="1" x14ac:dyDescent="0.3">
      <c r="AV2723" s="115" t="str">
        <f t="shared" si="488"/>
        <v>RVJBRISTOL DENTAL HOSPITAL - RVJK1</v>
      </c>
      <c r="AW2723" s="126" t="s">
        <v>903</v>
      </c>
      <c r="AX2723" s="126" t="s">
        <v>10600</v>
      </c>
      <c r="AY2723" s="126" t="s">
        <v>903</v>
      </c>
      <c r="AZ2723" s="126" t="s">
        <v>9623</v>
      </c>
      <c r="BA2723" s="126" t="str">
        <f t="shared" si="489"/>
        <v>RVJ</v>
      </c>
    </row>
    <row r="2724" spans="48:53" hidden="1" x14ac:dyDescent="0.3">
      <c r="AV2724" s="115" t="str">
        <f t="shared" si="488"/>
        <v>RVJBRISTOL ROYAL INFIRMARY - RVJJ6</v>
      </c>
      <c r="AW2724" s="126" t="s">
        <v>485</v>
      </c>
      <c r="AX2724" s="126" t="s">
        <v>10601</v>
      </c>
      <c r="AY2724" s="126" t="s">
        <v>485</v>
      </c>
      <c r="AZ2724" s="126" t="s">
        <v>4850</v>
      </c>
      <c r="BA2724" s="126" t="str">
        <f t="shared" si="489"/>
        <v>RVJ</v>
      </c>
    </row>
    <row r="2725" spans="48:53" hidden="1" x14ac:dyDescent="0.3">
      <c r="AV2725" s="115" t="str">
        <f t="shared" si="488"/>
        <v>RVJBURDEN NEUROLOGICAL HOSPITAL - RVJ24</v>
      </c>
      <c r="AW2725" s="126" t="s">
        <v>486</v>
      </c>
      <c r="AX2725" s="126" t="s">
        <v>10602</v>
      </c>
      <c r="AY2725" s="126" t="s">
        <v>486</v>
      </c>
      <c r="AZ2725" s="126" t="s">
        <v>9624</v>
      </c>
      <c r="BA2725" s="126" t="str">
        <f t="shared" si="489"/>
        <v>RVJ</v>
      </c>
    </row>
    <row r="2726" spans="48:53" hidden="1" x14ac:dyDescent="0.3">
      <c r="AV2726" s="115" t="str">
        <f t="shared" si="488"/>
        <v>RVJCLEVEDON HOSPITAL - RVJ04</v>
      </c>
      <c r="AW2726" s="126" t="s">
        <v>487</v>
      </c>
      <c r="AX2726" s="126" t="s">
        <v>10603</v>
      </c>
      <c r="AY2726" s="126" t="s">
        <v>487</v>
      </c>
      <c r="AZ2726" s="126" t="s">
        <v>9625</v>
      </c>
      <c r="BA2726" s="126" t="str">
        <f t="shared" si="489"/>
        <v>RVJ</v>
      </c>
    </row>
    <row r="2727" spans="48:53" hidden="1" x14ac:dyDescent="0.3">
      <c r="AV2727" s="115" t="str">
        <f t="shared" si="488"/>
        <v>RVJCOSSHAM HOSPITAL - RVJ21</v>
      </c>
      <c r="AW2727" s="126" t="s">
        <v>488</v>
      </c>
      <c r="AX2727" s="126" t="s">
        <v>10604</v>
      </c>
      <c r="AY2727" s="126" t="s">
        <v>488</v>
      </c>
      <c r="AZ2727" s="126" t="s">
        <v>7927</v>
      </c>
      <c r="BA2727" s="126" t="str">
        <f t="shared" si="489"/>
        <v>RVJ</v>
      </c>
    </row>
    <row r="2728" spans="48:53" hidden="1" x14ac:dyDescent="0.3">
      <c r="AV2728" s="115" t="str">
        <f t="shared" si="488"/>
        <v>RVJFRENCHAY HOSPITAL - RVJ20</v>
      </c>
      <c r="AW2728" s="126" t="s">
        <v>489</v>
      </c>
      <c r="AX2728" s="126" t="s">
        <v>10605</v>
      </c>
      <c r="AY2728" s="126" t="s">
        <v>489</v>
      </c>
      <c r="AZ2728" s="126" t="s">
        <v>9626</v>
      </c>
      <c r="BA2728" s="126" t="str">
        <f t="shared" si="489"/>
        <v>RVJ</v>
      </c>
    </row>
    <row r="2729" spans="48:53" hidden="1" x14ac:dyDescent="0.3">
      <c r="AV2729" s="115" t="str">
        <f t="shared" si="488"/>
        <v>RVJGLENSIDE HOSPITAL - RVJ60</v>
      </c>
      <c r="AW2729" s="126" t="s">
        <v>490</v>
      </c>
      <c r="AX2729" s="126" t="s">
        <v>10606</v>
      </c>
      <c r="AY2729" s="126" t="s">
        <v>490</v>
      </c>
      <c r="AZ2729" s="126" t="s">
        <v>9627</v>
      </c>
      <c r="BA2729" s="126" t="str">
        <f t="shared" si="489"/>
        <v>RVJ</v>
      </c>
    </row>
    <row r="2730" spans="48:53" hidden="1" x14ac:dyDescent="0.3">
      <c r="AV2730" s="115" t="str">
        <f t="shared" si="488"/>
        <v>RVJHAM GREEN HOSPITAL - RVJ02</v>
      </c>
      <c r="AW2730" s="126" t="s">
        <v>491</v>
      </c>
      <c r="AX2730" s="126" t="s">
        <v>10607</v>
      </c>
      <c r="AY2730" s="126" t="s">
        <v>491</v>
      </c>
      <c r="AZ2730" s="126" t="s">
        <v>9628</v>
      </c>
      <c r="BA2730" s="126" t="str">
        <f t="shared" si="489"/>
        <v>RVJ</v>
      </c>
    </row>
    <row r="2731" spans="48:53" hidden="1" x14ac:dyDescent="0.3">
      <c r="AV2731" s="115" t="str">
        <f t="shared" si="488"/>
        <v>RVJLYDNEY HOSPITAL SITE - RVJ09</v>
      </c>
      <c r="AW2731" s="126" t="s">
        <v>492</v>
      </c>
      <c r="AX2731" s="126" t="s">
        <v>10608</v>
      </c>
      <c r="AY2731" s="126" t="s">
        <v>492</v>
      </c>
      <c r="AZ2731" s="126" t="s">
        <v>9629</v>
      </c>
      <c r="BA2731" s="126" t="str">
        <f t="shared" si="489"/>
        <v>RVJ</v>
      </c>
    </row>
    <row r="2732" spans="48:53" hidden="1" x14ac:dyDescent="0.3">
      <c r="AV2732" s="115" t="str">
        <f t="shared" si="488"/>
        <v>RVJMANOR PARK HOSPITAL - RVJ23</v>
      </c>
      <c r="AW2732" s="126" t="s">
        <v>493</v>
      </c>
      <c r="AX2732" s="126" t="s">
        <v>10609</v>
      </c>
      <c r="AY2732" s="126" t="s">
        <v>493</v>
      </c>
      <c r="AZ2732" s="126" t="s">
        <v>9630</v>
      </c>
      <c r="BA2732" s="126" t="str">
        <f t="shared" si="489"/>
        <v>RVJ</v>
      </c>
    </row>
    <row r="2733" spans="48:53" hidden="1" x14ac:dyDescent="0.3">
      <c r="AV2733" s="115" t="str">
        <f t="shared" si="488"/>
        <v>RVJRIVERSIDE UNIT - RVJ61</v>
      </c>
      <c r="AW2733" s="126" t="s">
        <v>494</v>
      </c>
      <c r="AX2733" s="126" t="s">
        <v>10610</v>
      </c>
      <c r="AY2733" s="126" t="s">
        <v>494</v>
      </c>
      <c r="AZ2733" s="126" t="s">
        <v>9631</v>
      </c>
      <c r="BA2733" s="126" t="str">
        <f t="shared" si="489"/>
        <v>RVJ</v>
      </c>
    </row>
    <row r="2734" spans="48:53" hidden="1" x14ac:dyDescent="0.3">
      <c r="AV2734" s="115" t="str">
        <f t="shared" si="488"/>
        <v>RVJSOUTHMEAD HOSPITAL - RVJ01</v>
      </c>
      <c r="AW2734" s="126" t="s">
        <v>495</v>
      </c>
      <c r="AX2734" s="126" t="s">
        <v>10611</v>
      </c>
      <c r="AY2734" s="126" t="s">
        <v>495</v>
      </c>
      <c r="AZ2734" s="126" t="s">
        <v>9632</v>
      </c>
      <c r="BA2734" s="126" t="str">
        <f t="shared" si="489"/>
        <v>RVJ</v>
      </c>
    </row>
    <row r="2735" spans="48:53" hidden="1" x14ac:dyDescent="0.3">
      <c r="AV2735" s="115" t="str">
        <f t="shared" si="488"/>
        <v>RVJTHORNBURY HOSPITAL - RVJ05</v>
      </c>
      <c r="AW2735" s="126" t="s">
        <v>496</v>
      </c>
      <c r="AX2735" s="126" t="s">
        <v>10612</v>
      </c>
      <c r="AY2735" s="126" t="s">
        <v>496</v>
      </c>
      <c r="AZ2735" s="126" t="s">
        <v>7925</v>
      </c>
      <c r="BA2735" s="126" t="str">
        <f t="shared" si="489"/>
        <v>RVJ</v>
      </c>
    </row>
    <row r="2736" spans="48:53" hidden="1" x14ac:dyDescent="0.3">
      <c r="AV2736" s="115" t="str">
        <f t="shared" si="488"/>
        <v>RVJWESTON GENERAL HOSPITAL - RVJJ8</v>
      </c>
      <c r="AW2736" s="126" t="s">
        <v>497</v>
      </c>
      <c r="AX2736" s="126" t="s">
        <v>10613</v>
      </c>
      <c r="AY2736" s="126" t="s">
        <v>497</v>
      </c>
      <c r="AZ2736" s="126" t="s">
        <v>9025</v>
      </c>
      <c r="BA2736" s="126" t="str">
        <f t="shared" si="489"/>
        <v>RVJ</v>
      </c>
    </row>
    <row r="2737" spans="48:53" hidden="1" x14ac:dyDescent="0.3">
      <c r="AV2737" s="115" t="str">
        <f t="shared" si="488"/>
        <v>RVNB&amp;NES ADULT</v>
      </c>
      <c r="AW2737" s="126" t="s">
        <v>4888</v>
      </c>
      <c r="AX2737" s="126" t="s">
        <v>4889</v>
      </c>
      <c r="AY2737" s="126" t="s">
        <v>4888</v>
      </c>
      <c r="AZ2737" s="126" t="s">
        <v>4889</v>
      </c>
      <c r="BA2737" s="126" t="str">
        <f t="shared" si="489"/>
        <v>RVN</v>
      </c>
    </row>
    <row r="2738" spans="48:53" hidden="1" x14ac:dyDescent="0.3">
      <c r="AV2738" s="115" t="str">
        <f t="shared" si="488"/>
        <v>RVNB&amp;NES OLDER ADULT</v>
      </c>
      <c r="AW2738" s="126" t="s">
        <v>4890</v>
      </c>
      <c r="AX2738" s="126" t="s">
        <v>4891</v>
      </c>
      <c r="AY2738" s="126" t="s">
        <v>4890</v>
      </c>
      <c r="AZ2738" s="126" t="s">
        <v>4891</v>
      </c>
      <c r="BA2738" s="126" t="str">
        <f t="shared" si="489"/>
        <v>RVN</v>
      </c>
    </row>
    <row r="2739" spans="48:53" hidden="1" x14ac:dyDescent="0.3">
      <c r="AV2739" s="115" t="str">
        <f t="shared" si="488"/>
        <v>RVNB&amp;NES SDAS</v>
      </c>
      <c r="AW2739" s="126" t="s">
        <v>4892</v>
      </c>
      <c r="AX2739" s="126" t="s">
        <v>4893</v>
      </c>
      <c r="AY2739" s="126" t="s">
        <v>4892</v>
      </c>
      <c r="AZ2739" s="126" t="s">
        <v>4893</v>
      </c>
      <c r="BA2739" s="126" t="str">
        <f t="shared" si="489"/>
        <v>RVN</v>
      </c>
    </row>
    <row r="2740" spans="48:53" hidden="1" x14ac:dyDescent="0.3">
      <c r="AV2740" s="115" t="str">
        <f t="shared" si="488"/>
        <v>RVNBLACKBERRY HILL HOSPITAL</v>
      </c>
      <c r="AW2740" s="126" t="s">
        <v>4859</v>
      </c>
      <c r="AX2740" s="126" t="s">
        <v>4860</v>
      </c>
      <c r="AY2740" s="126" t="s">
        <v>4859</v>
      </c>
      <c r="AZ2740" s="126" t="s">
        <v>4860</v>
      </c>
      <c r="BA2740" s="126" t="str">
        <f t="shared" si="489"/>
        <v>RVN</v>
      </c>
    </row>
    <row r="2741" spans="48:53" hidden="1" x14ac:dyDescent="0.3">
      <c r="AV2741" s="115" t="str">
        <f t="shared" si="488"/>
        <v>RVNBRENTRY SITE</v>
      </c>
      <c r="AW2741" s="126" t="s">
        <v>4884</v>
      </c>
      <c r="AX2741" s="126" t="s">
        <v>4885</v>
      </c>
      <c r="AY2741" s="126" t="s">
        <v>4884</v>
      </c>
      <c r="AZ2741" s="126" t="s">
        <v>4885</v>
      </c>
      <c r="BA2741" s="126" t="str">
        <f t="shared" si="489"/>
        <v>RVN</v>
      </c>
    </row>
    <row r="2742" spans="48:53" hidden="1" x14ac:dyDescent="0.3">
      <c r="AV2742" s="115" t="str">
        <f t="shared" si="488"/>
        <v>RVNBRISTOL ADULT</v>
      </c>
      <c r="AW2742" s="126" t="s">
        <v>4894</v>
      </c>
      <c r="AX2742" s="126" t="s">
        <v>4895</v>
      </c>
      <c r="AY2742" s="126" t="s">
        <v>4894</v>
      </c>
      <c r="AZ2742" s="126" t="s">
        <v>4895</v>
      </c>
      <c r="BA2742" s="126" t="str">
        <f t="shared" si="489"/>
        <v>RVN</v>
      </c>
    </row>
    <row r="2743" spans="48:53" hidden="1" x14ac:dyDescent="0.3">
      <c r="AV2743" s="115" t="str">
        <f t="shared" si="488"/>
        <v>RVNBRISTOL ADULT SDAS</v>
      </c>
      <c r="AW2743" s="126" t="s">
        <v>4902</v>
      </c>
      <c r="AX2743" s="126" t="s">
        <v>4903</v>
      </c>
      <c r="AY2743" s="126" t="s">
        <v>4902</v>
      </c>
      <c r="AZ2743" s="126" t="s">
        <v>4903</v>
      </c>
      <c r="BA2743" s="126" t="str">
        <f t="shared" si="489"/>
        <v>RVN</v>
      </c>
    </row>
    <row r="2744" spans="48:53" hidden="1" x14ac:dyDescent="0.3">
      <c r="AV2744" s="115" t="str">
        <f t="shared" si="488"/>
        <v>RVNBRISTOL OLDER ADULT</v>
      </c>
      <c r="AW2744" s="126" t="s">
        <v>4898</v>
      </c>
      <c r="AX2744" s="126" t="s">
        <v>4899</v>
      </c>
      <c r="AY2744" s="126" t="s">
        <v>4898</v>
      </c>
      <c r="AZ2744" s="126" t="s">
        <v>4899</v>
      </c>
      <c r="BA2744" s="126" t="str">
        <f t="shared" si="489"/>
        <v>RVN</v>
      </c>
    </row>
    <row r="2745" spans="48:53" hidden="1" x14ac:dyDescent="0.3">
      <c r="AV2745" s="115" t="str">
        <f t="shared" si="488"/>
        <v>RVNBRISTOL ROYAL INFIRMARY</v>
      </c>
      <c r="AW2745" s="126" t="s">
        <v>4849</v>
      </c>
      <c r="AX2745" s="126" t="s">
        <v>4850</v>
      </c>
      <c r="AY2745" s="126" t="s">
        <v>4849</v>
      </c>
      <c r="AZ2745" s="126" t="s">
        <v>4850</v>
      </c>
      <c r="BA2745" s="126" t="str">
        <f t="shared" si="489"/>
        <v>RVN</v>
      </c>
    </row>
    <row r="2746" spans="48:53" hidden="1" x14ac:dyDescent="0.3">
      <c r="AV2746" s="115" t="str">
        <f t="shared" si="488"/>
        <v>RVNBRISTOL SDAS</v>
      </c>
      <c r="AW2746" s="126" t="s">
        <v>4900</v>
      </c>
      <c r="AX2746" s="126" t="s">
        <v>4901</v>
      </c>
      <c r="AY2746" s="126" t="s">
        <v>4900</v>
      </c>
      <c r="AZ2746" s="126" t="s">
        <v>4901</v>
      </c>
      <c r="BA2746" s="126" t="str">
        <f t="shared" si="489"/>
        <v>RVN</v>
      </c>
    </row>
    <row r="2747" spans="48:53" hidden="1" x14ac:dyDescent="0.3">
      <c r="AV2747" s="115" t="str">
        <f t="shared" si="488"/>
        <v>RVNBRISTOL UNIVERSITY</v>
      </c>
      <c r="AW2747" s="126" t="s">
        <v>4861</v>
      </c>
      <c r="AX2747" s="126" t="s">
        <v>4862</v>
      </c>
      <c r="AY2747" s="126" t="s">
        <v>4861</v>
      </c>
      <c r="AZ2747" s="126" t="s">
        <v>4862</v>
      </c>
      <c r="BA2747" s="126" t="str">
        <f t="shared" si="489"/>
        <v>RVN</v>
      </c>
    </row>
    <row r="2748" spans="48:53" hidden="1" x14ac:dyDescent="0.3">
      <c r="AV2748" s="115" t="str">
        <f t="shared" si="488"/>
        <v>RVNBROOKLAND HALL</v>
      </c>
      <c r="AW2748" s="126" t="s">
        <v>4853</v>
      </c>
      <c r="AX2748" s="126" t="s">
        <v>4854</v>
      </c>
      <c r="AY2748" s="126" t="s">
        <v>4853</v>
      </c>
      <c r="AZ2748" s="126" t="s">
        <v>4854</v>
      </c>
      <c r="BA2748" s="126" t="str">
        <f t="shared" si="489"/>
        <v>RVN</v>
      </c>
    </row>
    <row r="2749" spans="48:53" hidden="1" x14ac:dyDescent="0.3">
      <c r="AV2749" s="115" t="str">
        <f t="shared" si="488"/>
        <v xml:space="preserve">RVNCALLINGTON ROAD </v>
      </c>
      <c r="AW2749" s="126" t="s">
        <v>8843</v>
      </c>
      <c r="AX2749" s="126" t="s">
        <v>9634</v>
      </c>
      <c r="AY2749" s="126" t="s">
        <v>8843</v>
      </c>
      <c r="AZ2749" s="126" t="s">
        <v>9634</v>
      </c>
      <c r="BA2749" s="126" t="str">
        <f t="shared" si="489"/>
        <v>RVN</v>
      </c>
    </row>
    <row r="2750" spans="48:53" hidden="1" x14ac:dyDescent="0.3">
      <c r="AV2750" s="115" t="str">
        <f t="shared" si="488"/>
        <v>RVNCENTRAL WILTS AOWA</v>
      </c>
      <c r="AW2750" s="126" t="s">
        <v>4936</v>
      </c>
      <c r="AX2750" s="126" t="s">
        <v>4937</v>
      </c>
      <c r="AY2750" s="126" t="s">
        <v>4936</v>
      </c>
      <c r="AZ2750" s="126" t="s">
        <v>4937</v>
      </c>
      <c r="BA2750" s="126" t="str">
        <f t="shared" si="489"/>
        <v>RVN</v>
      </c>
    </row>
    <row r="2751" spans="48:53" hidden="1" x14ac:dyDescent="0.3">
      <c r="AV2751" s="115" t="str">
        <f t="shared" si="488"/>
        <v>RVNCITY HALL</v>
      </c>
      <c r="AW2751" s="126" t="s">
        <v>4886</v>
      </c>
      <c r="AX2751" s="126" t="s">
        <v>4887</v>
      </c>
      <c r="AY2751" s="126" t="s">
        <v>4886</v>
      </c>
      <c r="AZ2751" s="126" t="s">
        <v>4887</v>
      </c>
      <c r="BA2751" s="126" t="str">
        <f t="shared" si="489"/>
        <v>RVN</v>
      </c>
    </row>
    <row r="2752" spans="48:53" hidden="1" x14ac:dyDescent="0.3">
      <c r="AV2752" s="115" t="str">
        <f t="shared" si="488"/>
        <v>RVNCOLSTON FORT</v>
      </c>
      <c r="AW2752" s="126" t="s">
        <v>4855</v>
      </c>
      <c r="AX2752" s="126" t="s">
        <v>4856</v>
      </c>
      <c r="AY2752" s="126" t="s">
        <v>4855</v>
      </c>
      <c r="AZ2752" s="126" t="s">
        <v>4856</v>
      </c>
      <c r="BA2752" s="126" t="str">
        <f t="shared" si="489"/>
        <v>RVN</v>
      </c>
    </row>
    <row r="2753" spans="48:53" hidden="1" x14ac:dyDescent="0.3">
      <c r="AV2753" s="115" t="str">
        <f t="shared" ref="AV2753:AV2816" si="490">CONCATENATE(LEFT(AW2753, 3),AX2753)</f>
        <v>RVNCORUM TWO</v>
      </c>
      <c r="AW2753" s="126" t="s">
        <v>4869</v>
      </c>
      <c r="AX2753" s="126" t="s">
        <v>4870</v>
      </c>
      <c r="AY2753" s="126" t="s">
        <v>4869</v>
      </c>
      <c r="AZ2753" s="126" t="s">
        <v>4870</v>
      </c>
      <c r="BA2753" s="126" t="str">
        <f t="shared" ref="BA2753:BA2816" si="491">LEFT(AY2753,3)</f>
        <v>RVN</v>
      </c>
    </row>
    <row r="2754" spans="48:53" hidden="1" x14ac:dyDescent="0.3">
      <c r="AV2754" s="115" t="str">
        <f t="shared" si="490"/>
        <v>RVNEMERGENCY 001</v>
      </c>
      <c r="AW2754" s="126" t="s">
        <v>4837</v>
      </c>
      <c r="AX2754" s="126" t="s">
        <v>4838</v>
      </c>
      <c r="AY2754" s="126" t="s">
        <v>4837</v>
      </c>
      <c r="AZ2754" s="126" t="s">
        <v>4838</v>
      </c>
      <c r="BA2754" s="126" t="str">
        <f t="shared" si="491"/>
        <v>RVN</v>
      </c>
    </row>
    <row r="2755" spans="48:53" hidden="1" x14ac:dyDescent="0.3">
      <c r="AV2755" s="115" t="str">
        <f t="shared" si="490"/>
        <v xml:space="preserve">RVNFOUNTAIN WAY, SALISBURY </v>
      </c>
      <c r="AW2755" s="126" t="s">
        <v>8847</v>
      </c>
      <c r="AX2755" s="126" t="s">
        <v>9635</v>
      </c>
      <c r="AY2755" s="126" t="s">
        <v>8847</v>
      </c>
      <c r="AZ2755" s="126" t="s">
        <v>9635</v>
      </c>
      <c r="BA2755" s="126" t="str">
        <f t="shared" si="491"/>
        <v>RVN</v>
      </c>
    </row>
    <row r="2756" spans="48:53" hidden="1" x14ac:dyDescent="0.3">
      <c r="AV2756" s="115" t="str">
        <f t="shared" si="490"/>
        <v>RVNFROMESIDE</v>
      </c>
      <c r="AW2756" s="126" t="s">
        <v>4896</v>
      </c>
      <c r="AX2756" s="126" t="s">
        <v>4897</v>
      </c>
      <c r="AY2756" s="126" t="s">
        <v>4896</v>
      </c>
      <c r="AZ2756" s="126" t="s">
        <v>4897</v>
      </c>
      <c r="BA2756" s="126" t="str">
        <f t="shared" si="491"/>
        <v>RVN</v>
      </c>
    </row>
    <row r="2757" spans="48:53" hidden="1" x14ac:dyDescent="0.3">
      <c r="AV2757" s="115" t="str">
        <f t="shared" si="490"/>
        <v>RVNGREAT WESTERN HOSPITAL AWP</v>
      </c>
      <c r="AW2757" s="126" t="s">
        <v>4880</v>
      </c>
      <c r="AX2757" s="126" t="s">
        <v>4881</v>
      </c>
      <c r="AY2757" s="126" t="s">
        <v>4880</v>
      </c>
      <c r="AZ2757" s="126" t="s">
        <v>4881</v>
      </c>
      <c r="BA2757" s="126" t="str">
        <f t="shared" si="491"/>
        <v>RVN</v>
      </c>
    </row>
    <row r="2758" spans="48:53" hidden="1" x14ac:dyDescent="0.3">
      <c r="AV2758" s="115" t="str">
        <f t="shared" si="490"/>
        <v xml:space="preserve">RVNGREEN LAND HOSPITAL, DEVIZES </v>
      </c>
      <c r="AW2758" s="126" t="s">
        <v>8848</v>
      </c>
      <c r="AX2758" s="126" t="s">
        <v>9636</v>
      </c>
      <c r="AY2758" s="126" t="s">
        <v>8848</v>
      </c>
      <c r="AZ2758" s="126" t="s">
        <v>9636</v>
      </c>
      <c r="BA2758" s="126" t="str">
        <f t="shared" si="491"/>
        <v>RVN</v>
      </c>
    </row>
    <row r="2759" spans="48:53" hidden="1" x14ac:dyDescent="0.3">
      <c r="AV2759" s="115" t="str">
        <f t="shared" si="490"/>
        <v xml:space="preserve">RVNHILLVIEW LODGE </v>
      </c>
      <c r="AW2759" s="126" t="s">
        <v>8842</v>
      </c>
      <c r="AX2759" s="126" t="s">
        <v>9637</v>
      </c>
      <c r="AY2759" s="126" t="s">
        <v>8842</v>
      </c>
      <c r="AZ2759" s="126" t="s">
        <v>9637</v>
      </c>
      <c r="BA2759" s="126" t="str">
        <f t="shared" si="491"/>
        <v>RVN</v>
      </c>
    </row>
    <row r="2760" spans="48:53" hidden="1" x14ac:dyDescent="0.3">
      <c r="AV2760" s="115" t="str">
        <f t="shared" si="490"/>
        <v xml:space="preserve">RVNLOCKING CASTLE </v>
      </c>
      <c r="AW2760" s="126" t="s">
        <v>8844</v>
      </c>
      <c r="AX2760" s="126" t="s">
        <v>9638</v>
      </c>
      <c r="AY2760" s="126" t="s">
        <v>8844</v>
      </c>
      <c r="AZ2760" s="126" t="s">
        <v>9638</v>
      </c>
      <c r="BA2760" s="126" t="str">
        <f t="shared" si="491"/>
        <v>RVN</v>
      </c>
    </row>
    <row r="2761" spans="48:53" hidden="1" x14ac:dyDescent="0.3">
      <c r="AV2761" s="115" t="str">
        <f t="shared" si="490"/>
        <v>RVNLONG FOX UNIT</v>
      </c>
      <c r="AW2761" s="126" t="s">
        <v>4865</v>
      </c>
      <c r="AX2761" s="126" t="s">
        <v>4866</v>
      </c>
      <c r="AY2761" s="126" t="s">
        <v>4865</v>
      </c>
      <c r="AZ2761" s="126" t="s">
        <v>4866</v>
      </c>
      <c r="BA2761" s="126" t="str">
        <f t="shared" si="491"/>
        <v>RVN</v>
      </c>
    </row>
    <row r="2762" spans="48:53" hidden="1" x14ac:dyDescent="0.3">
      <c r="AV2762" s="115" t="str">
        <f t="shared" si="490"/>
        <v>RVNMELKSHAM COMMUNITY HOSPITAL</v>
      </c>
      <c r="AW2762" s="126" t="s">
        <v>4873</v>
      </c>
      <c r="AX2762" s="126" t="s">
        <v>4874</v>
      </c>
      <c r="AY2762" s="126" t="s">
        <v>4873</v>
      </c>
      <c r="AZ2762" s="126" t="s">
        <v>4874</v>
      </c>
      <c r="BA2762" s="126" t="str">
        <f t="shared" si="491"/>
        <v>RVN</v>
      </c>
    </row>
    <row r="2763" spans="48:53" hidden="1" x14ac:dyDescent="0.3">
      <c r="AV2763" s="115" t="str">
        <f t="shared" si="490"/>
        <v>RVNMENTAL HEALTH BRISTOL SOUTH PLAZA</v>
      </c>
      <c r="AW2763" s="126" t="s">
        <v>4847</v>
      </c>
      <c r="AX2763" s="126" t="s">
        <v>4848</v>
      </c>
      <c r="AY2763" s="126" t="s">
        <v>4847</v>
      </c>
      <c r="AZ2763" s="126" t="s">
        <v>4848</v>
      </c>
      <c r="BA2763" s="126" t="str">
        <f t="shared" si="491"/>
        <v>RVN</v>
      </c>
    </row>
    <row r="2764" spans="48:53" hidden="1" x14ac:dyDescent="0.3">
      <c r="AV2764" s="115" t="str">
        <f t="shared" si="490"/>
        <v>RVNNEW FRIENDS HALL</v>
      </c>
      <c r="AW2764" s="126" t="s">
        <v>4863</v>
      </c>
      <c r="AX2764" s="126" t="s">
        <v>4864</v>
      </c>
      <c r="AY2764" s="126" t="s">
        <v>4863</v>
      </c>
      <c r="AZ2764" s="126" t="s">
        <v>4864</v>
      </c>
      <c r="BA2764" s="126" t="str">
        <f t="shared" si="491"/>
        <v>RVN</v>
      </c>
    </row>
    <row r="2765" spans="48:53" hidden="1" x14ac:dyDescent="0.3">
      <c r="AV2765" s="115" t="str">
        <f t="shared" si="490"/>
        <v>RVNNORTH SOMERSET ADULT</v>
      </c>
      <c r="AW2765" s="126" t="s">
        <v>4918</v>
      </c>
      <c r="AX2765" s="126" t="s">
        <v>4919</v>
      </c>
      <c r="AY2765" s="126" t="s">
        <v>4918</v>
      </c>
      <c r="AZ2765" s="126" t="s">
        <v>4919</v>
      </c>
      <c r="BA2765" s="126" t="str">
        <f t="shared" si="491"/>
        <v>RVN</v>
      </c>
    </row>
    <row r="2766" spans="48:53" hidden="1" x14ac:dyDescent="0.3">
      <c r="AV2766" s="115" t="str">
        <f t="shared" si="490"/>
        <v>RVNNORTH SOMERSET CTPLD</v>
      </c>
      <c r="AW2766" s="126" t="s">
        <v>4920</v>
      </c>
      <c r="AX2766" s="126" t="s">
        <v>4921</v>
      </c>
      <c r="AY2766" s="126" t="s">
        <v>4920</v>
      </c>
      <c r="AZ2766" s="126" t="s">
        <v>4921</v>
      </c>
      <c r="BA2766" s="126" t="str">
        <f t="shared" si="491"/>
        <v>RVN</v>
      </c>
    </row>
    <row r="2767" spans="48:53" hidden="1" x14ac:dyDescent="0.3">
      <c r="AV2767" s="115" t="str">
        <f t="shared" si="490"/>
        <v>RVNNORTH SOMERSET EIS</v>
      </c>
      <c r="AW2767" s="126" t="s">
        <v>4926</v>
      </c>
      <c r="AX2767" s="126" t="s">
        <v>4927</v>
      </c>
      <c r="AY2767" s="126" t="s">
        <v>4926</v>
      </c>
      <c r="AZ2767" s="126" t="s">
        <v>4927</v>
      </c>
      <c r="BA2767" s="126" t="str">
        <f t="shared" si="491"/>
        <v>RVN</v>
      </c>
    </row>
    <row r="2768" spans="48:53" hidden="1" x14ac:dyDescent="0.3">
      <c r="AV2768" s="115" t="str">
        <f t="shared" si="490"/>
        <v>RVNNORTH SOMERSET OLDER ADULT</v>
      </c>
      <c r="AW2768" s="126" t="s">
        <v>4922</v>
      </c>
      <c r="AX2768" s="126" t="s">
        <v>4923</v>
      </c>
      <c r="AY2768" s="126" t="s">
        <v>4922</v>
      </c>
      <c r="AZ2768" s="126" t="s">
        <v>4923</v>
      </c>
      <c r="BA2768" s="126" t="str">
        <f t="shared" si="491"/>
        <v>RVN</v>
      </c>
    </row>
    <row r="2769" spans="48:53" hidden="1" x14ac:dyDescent="0.3">
      <c r="AV2769" s="115" t="str">
        <f t="shared" si="490"/>
        <v>RVNNORTH SOMERSET SDAS</v>
      </c>
      <c r="AW2769" s="126" t="s">
        <v>4924</v>
      </c>
      <c r="AX2769" s="126" t="s">
        <v>4925</v>
      </c>
      <c r="AY2769" s="126" t="s">
        <v>4924</v>
      </c>
      <c r="AZ2769" s="126" t="s">
        <v>4925</v>
      </c>
      <c r="BA2769" s="126" t="str">
        <f t="shared" si="491"/>
        <v>RVN</v>
      </c>
    </row>
    <row r="2770" spans="48:53" hidden="1" x14ac:dyDescent="0.3">
      <c r="AV2770" s="115" t="str">
        <f t="shared" si="490"/>
        <v>RVNNORTH WILTS SDAS</v>
      </c>
      <c r="AW2770" s="126" t="s">
        <v>4938</v>
      </c>
      <c r="AX2770" s="126" t="s">
        <v>4939</v>
      </c>
      <c r="AY2770" s="126" t="s">
        <v>4938</v>
      </c>
      <c r="AZ2770" s="126" t="s">
        <v>4939</v>
      </c>
      <c r="BA2770" s="126" t="str">
        <f t="shared" si="491"/>
        <v>RVN</v>
      </c>
    </row>
    <row r="2771" spans="48:53" hidden="1" x14ac:dyDescent="0.3">
      <c r="AV2771" s="115" t="str">
        <f t="shared" si="490"/>
        <v>RVNOLDER ADULT INPATIENT UNIT, LONG FOX UNIT</v>
      </c>
      <c r="AW2771" s="126" t="s">
        <v>4928</v>
      </c>
      <c r="AX2771" s="126" t="s">
        <v>4929</v>
      </c>
      <c r="AY2771" s="126" t="s">
        <v>4928</v>
      </c>
      <c r="AZ2771" s="126" t="s">
        <v>4929</v>
      </c>
      <c r="BA2771" s="126" t="str">
        <f t="shared" si="491"/>
        <v>RVN</v>
      </c>
    </row>
    <row r="2772" spans="48:53" hidden="1" x14ac:dyDescent="0.3">
      <c r="AV2772" s="115" t="str">
        <f t="shared" si="490"/>
        <v>RVNOP SGLOS MEMORY SGLOS</v>
      </c>
      <c r="AW2772" s="126" t="s">
        <v>4910</v>
      </c>
      <c r="AX2772" s="126" t="s">
        <v>4911</v>
      </c>
      <c r="AY2772" s="126" t="s">
        <v>4910</v>
      </c>
      <c r="AZ2772" s="126" t="s">
        <v>4911</v>
      </c>
      <c r="BA2772" s="126" t="str">
        <f t="shared" si="491"/>
        <v>RVN</v>
      </c>
    </row>
    <row r="2773" spans="48:53" hidden="1" x14ac:dyDescent="0.3">
      <c r="AV2773" s="115" t="str">
        <f t="shared" si="490"/>
        <v>RVNOP SWINDON MEMORY</v>
      </c>
      <c r="AW2773" s="126" t="s">
        <v>4916</v>
      </c>
      <c r="AX2773" s="126" t="s">
        <v>4917</v>
      </c>
      <c r="AY2773" s="126" t="s">
        <v>4916</v>
      </c>
      <c r="AZ2773" s="126" t="s">
        <v>4917</v>
      </c>
      <c r="BA2773" s="126" t="str">
        <f t="shared" si="491"/>
        <v>RVN</v>
      </c>
    </row>
    <row r="2774" spans="48:53" hidden="1" x14ac:dyDescent="0.3">
      <c r="AV2774" s="115" t="str">
        <f t="shared" si="490"/>
        <v>RVNOP WILTS MEMORY SWILTS</v>
      </c>
      <c r="AW2774" s="126" t="s">
        <v>4932</v>
      </c>
      <c r="AX2774" s="126" t="s">
        <v>4933</v>
      </c>
      <c r="AY2774" s="126" t="s">
        <v>4932</v>
      </c>
      <c r="AZ2774" s="126" t="s">
        <v>4933</v>
      </c>
      <c r="BA2774" s="126" t="str">
        <f t="shared" si="491"/>
        <v>RVN</v>
      </c>
    </row>
    <row r="2775" spans="48:53" hidden="1" x14ac:dyDescent="0.3">
      <c r="AV2775" s="115" t="str">
        <f t="shared" si="490"/>
        <v>RVNRED GABLES</v>
      </c>
      <c r="AW2775" s="126" t="s">
        <v>4871</v>
      </c>
      <c r="AX2775" s="126" t="s">
        <v>4872</v>
      </c>
      <c r="AY2775" s="126" t="s">
        <v>4871</v>
      </c>
      <c r="AZ2775" s="126" t="s">
        <v>4872</v>
      </c>
      <c r="BA2775" s="126" t="str">
        <f t="shared" si="491"/>
        <v>RVN</v>
      </c>
    </row>
    <row r="2776" spans="48:53" hidden="1" x14ac:dyDescent="0.3">
      <c r="AV2776" s="115" t="str">
        <f t="shared" si="490"/>
        <v>RVNROCK HALL</v>
      </c>
      <c r="AW2776" s="126" t="s">
        <v>4843</v>
      </c>
      <c r="AX2776" s="126" t="s">
        <v>4844</v>
      </c>
      <c r="AY2776" s="126" t="s">
        <v>4843</v>
      </c>
      <c r="AZ2776" s="126" t="s">
        <v>4844</v>
      </c>
      <c r="BA2776" s="126" t="str">
        <f t="shared" si="491"/>
        <v>RVN</v>
      </c>
    </row>
    <row r="2777" spans="48:53" hidden="1" x14ac:dyDescent="0.3">
      <c r="AV2777" s="115" t="str">
        <f t="shared" si="490"/>
        <v xml:space="preserve">RVNSANDALWOOD COURT, SWINDON </v>
      </c>
      <c r="AW2777" s="126" t="s">
        <v>8849</v>
      </c>
      <c r="AX2777" s="126" t="s">
        <v>9639</v>
      </c>
      <c r="AY2777" s="126" t="s">
        <v>8849</v>
      </c>
      <c r="AZ2777" s="126" t="s">
        <v>9639</v>
      </c>
      <c r="BA2777" s="126" t="str">
        <f t="shared" si="491"/>
        <v>RVN</v>
      </c>
    </row>
    <row r="2778" spans="48:53" hidden="1" x14ac:dyDescent="0.3">
      <c r="AV2778" s="115" t="str">
        <f t="shared" si="490"/>
        <v>RVNSAVERNAKE HOSPITAL</v>
      </c>
      <c r="AW2778" s="126" t="s">
        <v>4877</v>
      </c>
      <c r="AX2778" s="126" t="s">
        <v>3788</v>
      </c>
      <c r="AY2778" s="126" t="s">
        <v>4877</v>
      </c>
      <c r="AZ2778" s="126" t="s">
        <v>3788</v>
      </c>
      <c r="BA2778" s="126" t="str">
        <f t="shared" si="491"/>
        <v>RVN</v>
      </c>
    </row>
    <row r="2779" spans="48:53" hidden="1" x14ac:dyDescent="0.3">
      <c r="AV2779" s="115" t="str">
        <f t="shared" si="490"/>
        <v>RVNSOUTH GLOS OLDER ADULT</v>
      </c>
      <c r="AW2779" s="126" t="s">
        <v>4908</v>
      </c>
      <c r="AX2779" s="126" t="s">
        <v>4909</v>
      </c>
      <c r="AY2779" s="126" t="s">
        <v>4908</v>
      </c>
      <c r="AZ2779" s="126" t="s">
        <v>4909</v>
      </c>
      <c r="BA2779" s="126" t="str">
        <f t="shared" si="491"/>
        <v>RVN</v>
      </c>
    </row>
    <row r="2780" spans="48:53" hidden="1" x14ac:dyDescent="0.3">
      <c r="AV2780" s="115" t="str">
        <f t="shared" si="490"/>
        <v>RVNSOUTH GLOUCESTERSHIRE KINGSWOOD CLDT</v>
      </c>
      <c r="AW2780" s="126" t="s">
        <v>4904</v>
      </c>
      <c r="AX2780" s="126" t="s">
        <v>4905</v>
      </c>
      <c r="AY2780" s="126" t="s">
        <v>4904</v>
      </c>
      <c r="AZ2780" s="126" t="s">
        <v>4905</v>
      </c>
      <c r="BA2780" s="126" t="str">
        <f t="shared" si="491"/>
        <v>RVN</v>
      </c>
    </row>
    <row r="2781" spans="48:53" hidden="1" x14ac:dyDescent="0.3">
      <c r="AV2781" s="115" t="str">
        <f t="shared" si="490"/>
        <v>RVNSOUTH GLOUCESTERSHIRE THORNBURY CLDT</v>
      </c>
      <c r="AW2781" s="126" t="s">
        <v>4906</v>
      </c>
      <c r="AX2781" s="126" t="s">
        <v>4907</v>
      </c>
      <c r="AY2781" s="126" t="s">
        <v>4906</v>
      </c>
      <c r="AZ2781" s="126" t="s">
        <v>4907</v>
      </c>
      <c r="BA2781" s="126" t="str">
        <f t="shared" si="491"/>
        <v>RVN</v>
      </c>
    </row>
    <row r="2782" spans="48:53" hidden="1" x14ac:dyDescent="0.3">
      <c r="AV2782" s="115" t="str">
        <f t="shared" si="490"/>
        <v>RVNSOUTH WILTS ADAS</v>
      </c>
      <c r="AW2782" s="126" t="s">
        <v>4934</v>
      </c>
      <c r="AX2782" s="126" t="s">
        <v>4935</v>
      </c>
      <c r="AY2782" s="126" t="s">
        <v>4934</v>
      </c>
      <c r="AZ2782" s="126" t="s">
        <v>4935</v>
      </c>
      <c r="BA2782" s="126" t="str">
        <f t="shared" si="491"/>
        <v>RVN</v>
      </c>
    </row>
    <row r="2783" spans="48:53" hidden="1" x14ac:dyDescent="0.3">
      <c r="AV2783" s="115" t="str">
        <f t="shared" si="490"/>
        <v>RVNSOUTH WILTS CRHT</v>
      </c>
      <c r="AW2783" s="126" t="s">
        <v>4930</v>
      </c>
      <c r="AX2783" s="126" t="s">
        <v>4931</v>
      </c>
      <c r="AY2783" s="126" t="s">
        <v>4930</v>
      </c>
      <c r="AZ2783" s="126" t="s">
        <v>4931</v>
      </c>
      <c r="BA2783" s="126" t="str">
        <f t="shared" si="491"/>
        <v>RVN</v>
      </c>
    </row>
    <row r="2784" spans="48:53" hidden="1" x14ac:dyDescent="0.3">
      <c r="AV2784" s="115" t="str">
        <f t="shared" si="490"/>
        <v>RVNSOUTHMEAD HOSPITAL AWP</v>
      </c>
      <c r="AW2784" s="126" t="s">
        <v>4857</v>
      </c>
      <c r="AX2784" s="126" t="s">
        <v>4858</v>
      </c>
      <c r="AY2784" s="126" t="s">
        <v>4857</v>
      </c>
      <c r="AZ2784" s="126" t="s">
        <v>4858</v>
      </c>
      <c r="BA2784" s="126" t="str">
        <f t="shared" si="491"/>
        <v>RVN</v>
      </c>
    </row>
    <row r="2785" spans="48:53" hidden="1" x14ac:dyDescent="0.3">
      <c r="AV2785" s="115" t="str">
        <f t="shared" si="490"/>
        <v>RVNST MARTINS HOSPITAL (BATH)</v>
      </c>
      <c r="AW2785" s="126" t="s">
        <v>4839</v>
      </c>
      <c r="AX2785" s="126" t="s">
        <v>4840</v>
      </c>
      <c r="AY2785" s="126" t="s">
        <v>4839</v>
      </c>
      <c r="AZ2785" s="126" t="s">
        <v>4840</v>
      </c>
      <c r="BA2785" s="126" t="str">
        <f t="shared" si="491"/>
        <v>RVN</v>
      </c>
    </row>
    <row r="2786" spans="48:53" hidden="1" x14ac:dyDescent="0.3">
      <c r="AV2786" s="115" t="str">
        <f t="shared" si="490"/>
        <v>RVNSTOKES CROFT</v>
      </c>
      <c r="AW2786" s="126" t="s">
        <v>4851</v>
      </c>
      <c r="AX2786" s="126" t="s">
        <v>4852</v>
      </c>
      <c r="AY2786" s="126" t="s">
        <v>4851</v>
      </c>
      <c r="AZ2786" s="126" t="s">
        <v>4852</v>
      </c>
      <c r="BA2786" s="126" t="str">
        <f t="shared" si="491"/>
        <v>RVN</v>
      </c>
    </row>
    <row r="2787" spans="48:53" hidden="1" x14ac:dyDescent="0.3">
      <c r="AV2787" s="115" t="str">
        <f t="shared" si="490"/>
        <v>RVNSWINDON PSYCHOTHERAPY</v>
      </c>
      <c r="AW2787" s="126" t="s">
        <v>4912</v>
      </c>
      <c r="AX2787" s="126" t="s">
        <v>4913</v>
      </c>
      <c r="AY2787" s="126" t="s">
        <v>4912</v>
      </c>
      <c r="AZ2787" s="126" t="s">
        <v>4913</v>
      </c>
      <c r="BA2787" s="126" t="str">
        <f t="shared" si="491"/>
        <v>RVN</v>
      </c>
    </row>
    <row r="2788" spans="48:53" hidden="1" x14ac:dyDescent="0.3">
      <c r="AV2788" s="115" t="str">
        <f t="shared" si="490"/>
        <v>RVNSWINDON SDAS</v>
      </c>
      <c r="AW2788" s="126" t="s">
        <v>4914</v>
      </c>
      <c r="AX2788" s="126" t="s">
        <v>4915</v>
      </c>
      <c r="AY2788" s="126" t="s">
        <v>4914</v>
      </c>
      <c r="AZ2788" s="126" t="s">
        <v>4915</v>
      </c>
      <c r="BA2788" s="126" t="str">
        <f t="shared" si="491"/>
        <v>RVN</v>
      </c>
    </row>
    <row r="2789" spans="48:53" hidden="1" x14ac:dyDescent="0.3">
      <c r="AV2789" s="115" t="str">
        <f t="shared" si="490"/>
        <v>RVNTHE BRIDEWELL</v>
      </c>
      <c r="AW2789" s="126" t="s">
        <v>4882</v>
      </c>
      <c r="AX2789" s="126" t="s">
        <v>4883</v>
      </c>
      <c r="AY2789" s="126" t="s">
        <v>4882</v>
      </c>
      <c r="AZ2789" s="126" t="s">
        <v>4883</v>
      </c>
      <c r="BA2789" s="126" t="str">
        <f t="shared" si="491"/>
        <v>RVN</v>
      </c>
    </row>
    <row r="2790" spans="48:53" hidden="1" x14ac:dyDescent="0.3">
      <c r="AV2790" s="115" t="str">
        <f t="shared" si="490"/>
        <v>RVNTHE ELMS</v>
      </c>
      <c r="AW2790" s="126" t="s">
        <v>4867</v>
      </c>
      <c r="AX2790" s="126" t="s">
        <v>4868</v>
      </c>
      <c r="AY2790" s="126" t="s">
        <v>4867</v>
      </c>
      <c r="AZ2790" s="126" t="s">
        <v>4868</v>
      </c>
      <c r="BA2790" s="126" t="str">
        <f t="shared" si="491"/>
        <v>RVN</v>
      </c>
    </row>
    <row r="2791" spans="48:53" hidden="1" x14ac:dyDescent="0.3">
      <c r="AV2791" s="115" t="str">
        <f t="shared" si="490"/>
        <v>RVNTHE HOLLIES</v>
      </c>
      <c r="AW2791" s="126" t="s">
        <v>4845</v>
      </c>
      <c r="AX2791" s="126" t="s">
        <v>4846</v>
      </c>
      <c r="AY2791" s="126" t="s">
        <v>4845</v>
      </c>
      <c r="AZ2791" s="126" t="s">
        <v>4846</v>
      </c>
      <c r="BA2791" s="126" t="str">
        <f t="shared" si="491"/>
        <v>RVN</v>
      </c>
    </row>
    <row r="2792" spans="48:53" hidden="1" x14ac:dyDescent="0.3">
      <c r="AV2792" s="115" t="str">
        <f t="shared" si="490"/>
        <v>RVNTHE SWALLOWS</v>
      </c>
      <c r="AW2792" s="126" t="s">
        <v>4841</v>
      </c>
      <c r="AX2792" s="126" t="s">
        <v>4842</v>
      </c>
      <c r="AY2792" s="126" t="s">
        <v>4841</v>
      </c>
      <c r="AZ2792" s="126" t="s">
        <v>4842</v>
      </c>
      <c r="BA2792" s="126" t="str">
        <f t="shared" si="491"/>
        <v>RVN</v>
      </c>
    </row>
    <row r="2793" spans="48:53" hidden="1" x14ac:dyDescent="0.3">
      <c r="AV2793" s="115" t="str">
        <f t="shared" si="490"/>
        <v xml:space="preserve">RVNVICTORIA CENTRE, SWINDON </v>
      </c>
      <c r="AW2793" s="126" t="s">
        <v>8846</v>
      </c>
      <c r="AX2793" s="126" t="s">
        <v>9640</v>
      </c>
      <c r="AY2793" s="126" t="s">
        <v>8846</v>
      </c>
      <c r="AZ2793" s="126" t="s">
        <v>9640</v>
      </c>
      <c r="BA2793" s="126" t="str">
        <f t="shared" si="491"/>
        <v>RVN</v>
      </c>
    </row>
    <row r="2794" spans="48:53" hidden="1" x14ac:dyDescent="0.3">
      <c r="AV2794" s="115" t="str">
        <f t="shared" si="490"/>
        <v>RVNWEST WILTS SDAS</v>
      </c>
      <c r="AW2794" s="126" t="s">
        <v>4940</v>
      </c>
      <c r="AX2794" s="126" t="s">
        <v>4941</v>
      </c>
      <c r="AY2794" s="126" t="s">
        <v>4940</v>
      </c>
      <c r="AZ2794" s="126" t="s">
        <v>4941</v>
      </c>
      <c r="BA2794" s="126" t="str">
        <f t="shared" si="491"/>
        <v>RVN</v>
      </c>
    </row>
    <row r="2795" spans="48:53" hidden="1" x14ac:dyDescent="0.3">
      <c r="AV2795" s="115" t="str">
        <f t="shared" si="490"/>
        <v>RVNWESTBURY HOSPITAL</v>
      </c>
      <c r="AW2795" s="126" t="s">
        <v>4875</v>
      </c>
      <c r="AX2795" s="126" t="s">
        <v>4876</v>
      </c>
      <c r="AY2795" s="126" t="s">
        <v>4875</v>
      </c>
      <c r="AZ2795" s="126" t="s">
        <v>4876</v>
      </c>
      <c r="BA2795" s="126" t="str">
        <f t="shared" si="491"/>
        <v>RVN</v>
      </c>
    </row>
    <row r="2796" spans="48:53" hidden="1" x14ac:dyDescent="0.3">
      <c r="AV2796" s="115" t="str">
        <f t="shared" si="490"/>
        <v xml:space="preserve">RVNWHITTUCKS ROAD, HANHAM </v>
      </c>
      <c r="AW2796" s="126" t="s">
        <v>8845</v>
      </c>
      <c r="AX2796" s="126" t="s">
        <v>9641</v>
      </c>
      <c r="AY2796" s="126" t="s">
        <v>8845</v>
      </c>
      <c r="AZ2796" s="126" t="s">
        <v>9641</v>
      </c>
      <c r="BA2796" s="126" t="str">
        <f t="shared" si="491"/>
        <v>RVN</v>
      </c>
    </row>
    <row r="2797" spans="48:53" hidden="1" x14ac:dyDescent="0.3">
      <c r="AV2797" s="115" t="str">
        <f t="shared" si="490"/>
        <v>RVNWINDSWEPT</v>
      </c>
      <c r="AW2797" s="126" t="s">
        <v>4878</v>
      </c>
      <c r="AX2797" s="126" t="s">
        <v>4879</v>
      </c>
      <c r="AY2797" s="126" t="s">
        <v>4878</v>
      </c>
      <c r="AZ2797" s="126" t="s">
        <v>4879</v>
      </c>
      <c r="BA2797" s="126" t="str">
        <f t="shared" si="491"/>
        <v>RVN</v>
      </c>
    </row>
    <row r="2798" spans="48:53" hidden="1" x14ac:dyDescent="0.3">
      <c r="AV2798" s="115" t="str">
        <f t="shared" si="490"/>
        <v>RVRASHFORD HOSPITAL - RVRD6</v>
      </c>
      <c r="AW2798" s="126" t="s">
        <v>498</v>
      </c>
      <c r="AX2798" s="126" t="s">
        <v>10614</v>
      </c>
      <c r="AY2798" s="126" t="s">
        <v>498</v>
      </c>
      <c r="AZ2798" s="126" t="s">
        <v>6862</v>
      </c>
      <c r="BA2798" s="126" t="str">
        <f t="shared" si="491"/>
        <v>RVR</v>
      </c>
    </row>
    <row r="2799" spans="48:53" hidden="1" x14ac:dyDescent="0.3">
      <c r="AV2799" s="115" t="str">
        <f t="shared" si="490"/>
        <v>RVRDORKING GENERAL HOSPITAL - RVR30</v>
      </c>
      <c r="AW2799" s="126" t="s">
        <v>499</v>
      </c>
      <c r="AX2799" s="126" t="s">
        <v>10615</v>
      </c>
      <c r="AY2799" s="126" t="s">
        <v>499</v>
      </c>
      <c r="AZ2799" s="126" t="s">
        <v>9642</v>
      </c>
      <c r="BA2799" s="126" t="str">
        <f t="shared" si="491"/>
        <v>RVR</v>
      </c>
    </row>
    <row r="2800" spans="48:53" hidden="1" x14ac:dyDescent="0.3">
      <c r="AV2800" s="115" t="str">
        <f t="shared" si="490"/>
        <v>RVREPSOM HOSPITAL - RVR50</v>
      </c>
      <c r="AW2800" s="126" t="s">
        <v>500</v>
      </c>
      <c r="AX2800" s="126" t="s">
        <v>10616</v>
      </c>
      <c r="AY2800" s="126" t="s">
        <v>500</v>
      </c>
      <c r="AZ2800" s="126" t="s">
        <v>9643</v>
      </c>
      <c r="BA2800" s="126" t="str">
        <f t="shared" si="491"/>
        <v>RVR</v>
      </c>
    </row>
    <row r="2801" spans="48:53" hidden="1" x14ac:dyDescent="0.3">
      <c r="AV2801" s="115" t="str">
        <f t="shared" si="490"/>
        <v>RVRKINGSTON HOSPITAL - RVRD2</v>
      </c>
      <c r="AW2801" s="126" t="s">
        <v>501</v>
      </c>
      <c r="AX2801" s="126" t="s">
        <v>10617</v>
      </c>
      <c r="AY2801" s="126" t="s">
        <v>501</v>
      </c>
      <c r="AZ2801" s="126" t="s">
        <v>3860</v>
      </c>
      <c r="BA2801" s="126" t="str">
        <f t="shared" si="491"/>
        <v>RVR</v>
      </c>
    </row>
    <row r="2802" spans="48:53" hidden="1" x14ac:dyDescent="0.3">
      <c r="AV2802" s="115" t="str">
        <f t="shared" si="490"/>
        <v>RVRLEATHERHEAD HOSPITAL - RVR90</v>
      </c>
      <c r="AW2802" s="126" t="s">
        <v>502</v>
      </c>
      <c r="AX2802" s="126" t="s">
        <v>10618</v>
      </c>
      <c r="AY2802" s="126" t="s">
        <v>502</v>
      </c>
      <c r="AZ2802" s="126" t="s">
        <v>6894</v>
      </c>
      <c r="BA2802" s="126" t="str">
        <f t="shared" si="491"/>
        <v>RVR</v>
      </c>
    </row>
    <row r="2803" spans="48:53" hidden="1" x14ac:dyDescent="0.3">
      <c r="AV2803" s="115" t="str">
        <f t="shared" si="490"/>
        <v>RVRMAYDAY HOSPITAL - RVRD5</v>
      </c>
      <c r="AW2803" s="126" t="s">
        <v>503</v>
      </c>
      <c r="AX2803" s="126" t="s">
        <v>10619</v>
      </c>
      <c r="AY2803" s="126" t="s">
        <v>503</v>
      </c>
      <c r="AZ2803" s="126" t="s">
        <v>9644</v>
      </c>
      <c r="BA2803" s="126" t="str">
        <f t="shared" si="491"/>
        <v>RVR</v>
      </c>
    </row>
    <row r="2804" spans="48:53" hidden="1" x14ac:dyDescent="0.3">
      <c r="AV2804" s="115" t="str">
        <f t="shared" si="490"/>
        <v>RVRNELSON HOSPITAL - RVR04</v>
      </c>
      <c r="AW2804" s="126" t="s">
        <v>504</v>
      </c>
      <c r="AX2804" s="126" t="s">
        <v>10620</v>
      </c>
      <c r="AY2804" s="126" t="s">
        <v>504</v>
      </c>
      <c r="AZ2804" s="126" t="s">
        <v>3854</v>
      </c>
      <c r="BA2804" s="126" t="str">
        <f t="shared" si="491"/>
        <v>RVR</v>
      </c>
    </row>
    <row r="2805" spans="48:53" hidden="1" x14ac:dyDescent="0.3">
      <c r="AV2805" s="115" t="str">
        <f t="shared" si="490"/>
        <v>RVRQUEEN MARY'S HOSPITAL FOR CHILDREN - RVR07</v>
      </c>
      <c r="AW2805" s="126" t="s">
        <v>505</v>
      </c>
      <c r="AX2805" s="126" t="s">
        <v>10621</v>
      </c>
      <c r="AY2805" s="126" t="s">
        <v>505</v>
      </c>
      <c r="AZ2805" s="126" t="s">
        <v>9645</v>
      </c>
      <c r="BA2805" s="126" t="str">
        <f t="shared" si="491"/>
        <v>RVR</v>
      </c>
    </row>
    <row r="2806" spans="48:53" hidden="1" x14ac:dyDescent="0.3">
      <c r="AV2806" s="115" t="str">
        <f t="shared" si="490"/>
        <v>RVRSOUTH WEST LONDON ELECTIVE ORTHOPAEDIC CENTRE - RVRTC</v>
      </c>
      <c r="AW2806" s="126" t="s">
        <v>506</v>
      </c>
      <c r="AX2806" s="126" t="s">
        <v>10622</v>
      </c>
      <c r="AY2806" s="126" t="s">
        <v>506</v>
      </c>
      <c r="AZ2806" s="126" t="s">
        <v>9646</v>
      </c>
      <c r="BA2806" s="126" t="str">
        <f t="shared" si="491"/>
        <v>RVR</v>
      </c>
    </row>
    <row r="2807" spans="48:53" hidden="1" x14ac:dyDescent="0.3">
      <c r="AV2807" s="115" t="str">
        <f t="shared" si="490"/>
        <v>RVRST HELIER HOSPITAL - RVR05</v>
      </c>
      <c r="AW2807" s="126" t="s">
        <v>122</v>
      </c>
      <c r="AX2807" s="126" t="s">
        <v>10623</v>
      </c>
      <c r="AY2807" s="126" t="s">
        <v>122</v>
      </c>
      <c r="AZ2807" s="126" t="s">
        <v>9647</v>
      </c>
      <c r="BA2807" s="126" t="str">
        <f t="shared" si="491"/>
        <v>RVR</v>
      </c>
    </row>
    <row r="2808" spans="48:53" hidden="1" x14ac:dyDescent="0.3">
      <c r="AV2808" s="115" t="str">
        <f t="shared" si="490"/>
        <v>RVRSUTTON HOSPITAL - RVR06</v>
      </c>
      <c r="AW2808" s="126" t="s">
        <v>123</v>
      </c>
      <c r="AX2808" s="126" t="s">
        <v>10624</v>
      </c>
      <c r="AY2808" s="126" t="s">
        <v>123</v>
      </c>
      <c r="AZ2808" s="126" t="s">
        <v>3834</v>
      </c>
      <c r="BA2808" s="126" t="str">
        <f t="shared" si="491"/>
        <v>RVR</v>
      </c>
    </row>
    <row r="2809" spans="48:53" hidden="1" x14ac:dyDescent="0.3">
      <c r="AV2809" s="115" t="str">
        <f t="shared" si="490"/>
        <v>RVRTHE NEW EPSOM AND EWELL COTTAGE HOSPITAL - RVR60</v>
      </c>
      <c r="AW2809" s="126" t="s">
        <v>124</v>
      </c>
      <c r="AX2809" s="126" t="s">
        <v>10625</v>
      </c>
      <c r="AY2809" s="126" t="s">
        <v>124</v>
      </c>
      <c r="AZ2809" s="126" t="s">
        <v>9648</v>
      </c>
      <c r="BA2809" s="126" t="str">
        <f t="shared" si="491"/>
        <v>RVR</v>
      </c>
    </row>
    <row r="2810" spans="48:53" hidden="1" x14ac:dyDescent="0.3">
      <c r="AV2810" s="115" t="str">
        <f t="shared" si="490"/>
        <v>RVVBUCKLAND HOSPITAL - RVV02</v>
      </c>
      <c r="AW2810" s="126" t="s">
        <v>125</v>
      </c>
      <c r="AX2810" s="126" t="s">
        <v>10626</v>
      </c>
      <c r="AY2810" s="126" t="s">
        <v>125</v>
      </c>
      <c r="AZ2810" s="126" t="s">
        <v>6226</v>
      </c>
      <c r="BA2810" s="126" t="str">
        <f t="shared" si="491"/>
        <v>RVV</v>
      </c>
    </row>
    <row r="2811" spans="48:53" hidden="1" x14ac:dyDescent="0.3">
      <c r="AV2811" s="115" t="str">
        <f t="shared" si="490"/>
        <v>RVVFAVERSHAM COTTAGE HOSPITAL - RVVFC</v>
      </c>
      <c r="AW2811" s="126" t="s">
        <v>126</v>
      </c>
      <c r="AX2811" s="126" t="s">
        <v>10627</v>
      </c>
      <c r="AY2811" s="126" t="s">
        <v>126</v>
      </c>
      <c r="AZ2811" s="126" t="s">
        <v>7729</v>
      </c>
      <c r="BA2811" s="126" t="str">
        <f t="shared" si="491"/>
        <v>RVV</v>
      </c>
    </row>
    <row r="2812" spans="48:53" hidden="1" x14ac:dyDescent="0.3">
      <c r="AV2812" s="115" t="str">
        <f t="shared" si="490"/>
        <v>RVVFAVERSHAM HELATH CENTRE (OUTPATIENT)</v>
      </c>
      <c r="AW2812" s="126" t="s">
        <v>8756</v>
      </c>
      <c r="AX2812" s="126" t="s">
        <v>8757</v>
      </c>
      <c r="AY2812" s="126" t="s">
        <v>8756</v>
      </c>
      <c r="AZ2812" s="126" t="s">
        <v>8757</v>
      </c>
      <c r="BA2812" s="126" t="str">
        <f t="shared" si="491"/>
        <v>RVV</v>
      </c>
    </row>
    <row r="2813" spans="48:53" hidden="1" x14ac:dyDescent="0.3">
      <c r="AV2813" s="115" t="str">
        <f t="shared" si="490"/>
        <v>RVVHOLLINGTON SURGERY</v>
      </c>
      <c r="AW2813" s="126" t="s">
        <v>8758</v>
      </c>
      <c r="AX2813" s="126" t="s">
        <v>8759</v>
      </c>
      <c r="AY2813" s="126" t="s">
        <v>8758</v>
      </c>
      <c r="AZ2813" s="126" t="s">
        <v>8759</v>
      </c>
      <c r="BA2813" s="126" t="str">
        <f t="shared" si="491"/>
        <v>RVV</v>
      </c>
    </row>
    <row r="2814" spans="48:53" hidden="1" x14ac:dyDescent="0.3">
      <c r="AV2814" s="115" t="str">
        <f t="shared" si="490"/>
        <v>RVVKENT AND CANTERBURY HOSPITAL - RVVKC</v>
      </c>
      <c r="AW2814" s="126" t="s">
        <v>127</v>
      </c>
      <c r="AX2814" s="126" t="s">
        <v>10628</v>
      </c>
      <c r="AY2814" s="126" t="s">
        <v>127</v>
      </c>
      <c r="AZ2814" s="126" t="s">
        <v>6220</v>
      </c>
      <c r="BA2814" s="126" t="str">
        <f t="shared" si="491"/>
        <v>RVV</v>
      </c>
    </row>
    <row r="2815" spans="48:53" hidden="1" x14ac:dyDescent="0.3">
      <c r="AV2815" s="115" t="str">
        <f t="shared" si="490"/>
        <v>RVVMAIDSTONE DISTRICT GENERAL HOSPITAL - RVVMA</v>
      </c>
      <c r="AW2815" s="126" t="s">
        <v>128</v>
      </c>
      <c r="AX2815" s="126" t="s">
        <v>10629</v>
      </c>
      <c r="AY2815" s="126" t="s">
        <v>128</v>
      </c>
      <c r="AZ2815" s="126" t="s">
        <v>9649</v>
      </c>
      <c r="BA2815" s="126" t="str">
        <f t="shared" si="491"/>
        <v>RVV</v>
      </c>
    </row>
    <row r="2816" spans="48:53" hidden="1" x14ac:dyDescent="0.3">
      <c r="AV2816" s="115" t="str">
        <f t="shared" si="490"/>
        <v>RVVMANOR ROAD SURGERY</v>
      </c>
      <c r="AW2816" s="126" t="s">
        <v>8760</v>
      </c>
      <c r="AX2816" s="126" t="s">
        <v>8761</v>
      </c>
      <c r="AY2816" s="126" t="s">
        <v>8760</v>
      </c>
      <c r="AZ2816" s="126" t="s">
        <v>8761</v>
      </c>
      <c r="BA2816" s="126" t="str">
        <f t="shared" si="491"/>
        <v>RVV</v>
      </c>
    </row>
    <row r="2817" spans="48:53" hidden="1" x14ac:dyDescent="0.3">
      <c r="AV2817" s="115" t="str">
        <f t="shared" ref="AV2817:AV2880" si="492">CONCATENATE(LEFT(AW2817, 3),AX2817)</f>
        <v>RVVMEDWAY HOSPITAL - RVVMD</v>
      </c>
      <c r="AW2817" s="126" t="s">
        <v>129</v>
      </c>
      <c r="AX2817" s="126" t="s">
        <v>10630</v>
      </c>
      <c r="AY2817" s="126" t="s">
        <v>129</v>
      </c>
      <c r="AZ2817" s="126" t="s">
        <v>9650</v>
      </c>
      <c r="BA2817" s="126" t="str">
        <f t="shared" ref="BA2817:BA2880" si="493">LEFT(AY2817,3)</f>
        <v>RVV</v>
      </c>
    </row>
    <row r="2818" spans="48:53" hidden="1" x14ac:dyDescent="0.3">
      <c r="AV2818" s="115" t="str">
        <f t="shared" si="492"/>
        <v>RVVQUEEN ELIZABETH THE QUEEN MOTHER HOSPITAL - RVV09</v>
      </c>
      <c r="AW2818" s="126" t="s">
        <v>507</v>
      </c>
      <c r="AX2818" s="126" t="s">
        <v>10631</v>
      </c>
      <c r="AY2818" s="126" t="s">
        <v>507</v>
      </c>
      <c r="AZ2818" s="126" t="s">
        <v>7021</v>
      </c>
      <c r="BA2818" s="126" t="str">
        <f t="shared" si="493"/>
        <v>RVV</v>
      </c>
    </row>
    <row r="2819" spans="48:53" hidden="1" x14ac:dyDescent="0.3">
      <c r="AV2819" s="115" t="str">
        <f t="shared" si="492"/>
        <v>RVVQUEEN VICTORIA MEMORIAL HOSPITAL (HERNE BAY) - RVV10</v>
      </c>
      <c r="AW2819" s="126" t="s">
        <v>508</v>
      </c>
      <c r="AX2819" s="126" t="s">
        <v>10632</v>
      </c>
      <c r="AY2819" s="126" t="s">
        <v>508</v>
      </c>
      <c r="AZ2819" s="126" t="s">
        <v>9651</v>
      </c>
      <c r="BA2819" s="126" t="str">
        <f t="shared" si="493"/>
        <v>RVV</v>
      </c>
    </row>
    <row r="2820" spans="48:53" hidden="1" x14ac:dyDescent="0.3">
      <c r="AV2820" s="115" t="str">
        <f t="shared" si="492"/>
        <v>RVVROYAL VICTORIA HOSPITAL (FOLKESTONE) - RVV03</v>
      </c>
      <c r="AW2820" s="126" t="s">
        <v>509</v>
      </c>
      <c r="AX2820" s="126" t="s">
        <v>10633</v>
      </c>
      <c r="AY2820" s="126" t="s">
        <v>509</v>
      </c>
      <c r="AZ2820" s="126" t="s">
        <v>9652</v>
      </c>
      <c r="BA2820" s="126" t="str">
        <f t="shared" si="493"/>
        <v>RVV</v>
      </c>
    </row>
    <row r="2821" spans="48:53" hidden="1" x14ac:dyDescent="0.3">
      <c r="AV2821" s="115" t="str">
        <f t="shared" si="492"/>
        <v>RVVSAINSBURY STORE</v>
      </c>
      <c r="AW2821" s="126" t="s">
        <v>8762</v>
      </c>
      <c r="AX2821" s="126" t="s">
        <v>8763</v>
      </c>
      <c r="AY2821" s="126" t="s">
        <v>8762</v>
      </c>
      <c r="AZ2821" s="126" t="s">
        <v>8763</v>
      </c>
      <c r="BA2821" s="126" t="str">
        <f t="shared" si="493"/>
        <v>RVV</v>
      </c>
    </row>
    <row r="2822" spans="48:53" hidden="1" x14ac:dyDescent="0.3">
      <c r="AV2822" s="115" t="str">
        <f t="shared" si="492"/>
        <v>RVVSITTINGBOURNE MEMORIAL HOSPITAL - RVVST</v>
      </c>
      <c r="AW2822" s="126" t="s">
        <v>510</v>
      </c>
      <c r="AX2822" s="126" t="s">
        <v>10634</v>
      </c>
      <c r="AY2822" s="126" t="s">
        <v>510</v>
      </c>
      <c r="AZ2822" s="126" t="s">
        <v>7740</v>
      </c>
      <c r="BA2822" s="126" t="str">
        <f t="shared" si="493"/>
        <v>RVV</v>
      </c>
    </row>
    <row r="2823" spans="48:53" hidden="1" x14ac:dyDescent="0.3">
      <c r="AV2823" s="115" t="str">
        <f t="shared" si="492"/>
        <v>RVVSUN LANE SURGERY</v>
      </c>
      <c r="AW2823" s="126" t="s">
        <v>8764</v>
      </c>
      <c r="AX2823" s="126" t="s">
        <v>8765</v>
      </c>
      <c r="AY2823" s="126" t="s">
        <v>8764</v>
      </c>
      <c r="AZ2823" s="126" t="s">
        <v>8765</v>
      </c>
      <c r="BA2823" s="126" t="str">
        <f t="shared" si="493"/>
        <v>RVV</v>
      </c>
    </row>
    <row r="2824" spans="48:53" hidden="1" x14ac:dyDescent="0.3">
      <c r="AV2824" s="115" t="str">
        <f t="shared" si="492"/>
        <v>RVVVICTORIA HOSPITAL (DEAL) - RVV05</v>
      </c>
      <c r="AW2824" s="126" t="s">
        <v>61</v>
      </c>
      <c r="AX2824" s="126" t="s">
        <v>10635</v>
      </c>
      <c r="AY2824" s="126" t="s">
        <v>61</v>
      </c>
      <c r="AZ2824" s="126" t="s">
        <v>9653</v>
      </c>
      <c r="BA2824" s="126" t="str">
        <f t="shared" si="493"/>
        <v>RVV</v>
      </c>
    </row>
    <row r="2825" spans="48:53" hidden="1" x14ac:dyDescent="0.3">
      <c r="AV2825" s="115" t="str">
        <f t="shared" si="492"/>
        <v>RVVWHITSTABLE AND TANKERTON HOSPITAL - RVVWT</v>
      </c>
      <c r="AW2825" s="126" t="s">
        <v>62</v>
      </c>
      <c r="AX2825" s="126" t="s">
        <v>10636</v>
      </c>
      <c r="AY2825" s="126" t="s">
        <v>62</v>
      </c>
      <c r="AZ2825" s="126" t="s">
        <v>9654</v>
      </c>
      <c r="BA2825" s="126" t="str">
        <f t="shared" si="493"/>
        <v>RVV</v>
      </c>
    </row>
    <row r="2826" spans="48:53" hidden="1" x14ac:dyDescent="0.3">
      <c r="AV2826" s="115" t="str">
        <f t="shared" si="492"/>
        <v>RVVWILLIAM HARVEY HOSPITAL (ASHFORD) - RVV01</v>
      </c>
      <c r="AW2826" s="126" t="s">
        <v>63</v>
      </c>
      <c r="AX2826" s="126" t="s">
        <v>10637</v>
      </c>
      <c r="AY2826" s="126" t="s">
        <v>63</v>
      </c>
      <c r="AZ2826" s="126" t="s">
        <v>9655</v>
      </c>
      <c r="BA2826" s="126" t="str">
        <f t="shared" si="493"/>
        <v>RVV</v>
      </c>
    </row>
    <row r="2827" spans="48:53" hidden="1" x14ac:dyDescent="0.3">
      <c r="AV2827" s="115" t="str">
        <f t="shared" si="492"/>
        <v>RVVWILLOW COMMUNITY CENTRE</v>
      </c>
      <c r="AW2827" s="126" t="s">
        <v>8766</v>
      </c>
      <c r="AX2827" s="126" t="s">
        <v>8767</v>
      </c>
      <c r="AY2827" s="126" t="s">
        <v>8766</v>
      </c>
      <c r="AZ2827" s="126" t="s">
        <v>8767</v>
      </c>
      <c r="BA2827" s="126" t="str">
        <f t="shared" si="493"/>
        <v>RVV</v>
      </c>
    </row>
    <row r="2828" spans="48:53" hidden="1" x14ac:dyDescent="0.3">
      <c r="AV2828" s="115" t="str">
        <f t="shared" si="492"/>
        <v>RVWPETERLEE COMMUNITY HOSPITAL - RVWSX</v>
      </c>
      <c r="AW2828" s="126" t="s">
        <v>515</v>
      </c>
      <c r="AX2828" s="126" t="s">
        <v>10638</v>
      </c>
      <c r="AY2828" s="126" t="s">
        <v>515</v>
      </c>
      <c r="AZ2828" s="126" t="s">
        <v>6406</v>
      </c>
      <c r="BA2828" s="126" t="str">
        <f t="shared" si="493"/>
        <v>RVW</v>
      </c>
    </row>
    <row r="2829" spans="48:53" hidden="1" x14ac:dyDescent="0.3">
      <c r="AV2829" s="115" t="str">
        <f t="shared" si="492"/>
        <v>RVWUNIVERSITY HOSPITAL OF HARTLEPOOL - RVWAA</v>
      </c>
      <c r="AW2829" s="126" t="s">
        <v>516</v>
      </c>
      <c r="AX2829" s="126" t="s">
        <v>10639</v>
      </c>
      <c r="AY2829" s="126" t="s">
        <v>516</v>
      </c>
      <c r="AZ2829" s="126" t="s">
        <v>6351</v>
      </c>
      <c r="BA2829" s="126" t="str">
        <f t="shared" si="493"/>
        <v>RVW</v>
      </c>
    </row>
    <row r="2830" spans="48:53" hidden="1" x14ac:dyDescent="0.3">
      <c r="AV2830" s="115" t="str">
        <f t="shared" si="492"/>
        <v>RVWUNIVERSITY HOSPITAL OF NORTH TEES - RVWAE</v>
      </c>
      <c r="AW2830" s="126" t="s">
        <v>517</v>
      </c>
      <c r="AX2830" s="126" t="s">
        <v>10640</v>
      </c>
      <c r="AY2830" s="126" t="s">
        <v>517</v>
      </c>
      <c r="AZ2830" s="126" t="s">
        <v>6353</v>
      </c>
      <c r="BA2830" s="126" t="str">
        <f t="shared" si="493"/>
        <v>RVW</v>
      </c>
    </row>
    <row r="2831" spans="48:53" hidden="1" x14ac:dyDescent="0.3">
      <c r="AV2831" s="115" t="str">
        <f t="shared" si="492"/>
        <v>RVYFORMBY CLINIC - RVY04</v>
      </c>
      <c r="AW2831" s="126" t="s">
        <v>518</v>
      </c>
      <c r="AX2831" s="126" t="s">
        <v>10641</v>
      </c>
      <c r="AY2831" s="126" t="s">
        <v>518</v>
      </c>
      <c r="AZ2831" s="126" t="s">
        <v>9656</v>
      </c>
      <c r="BA2831" s="126" t="str">
        <f t="shared" si="493"/>
        <v>RVY</v>
      </c>
    </row>
    <row r="2832" spans="48:53" hidden="1" x14ac:dyDescent="0.3">
      <c r="AV2832" s="115" t="str">
        <f t="shared" si="492"/>
        <v>RVYMORNINGTON ROAD REHABILITATION CENTRE - RVY05</v>
      </c>
      <c r="AW2832" s="126" t="s">
        <v>519</v>
      </c>
      <c r="AX2832" s="126" t="s">
        <v>10642</v>
      </c>
      <c r="AY2832" s="126" t="s">
        <v>519</v>
      </c>
      <c r="AZ2832" s="126" t="s">
        <v>9657</v>
      </c>
      <c r="BA2832" s="126" t="str">
        <f t="shared" si="493"/>
        <v>RVY</v>
      </c>
    </row>
    <row r="2833" spans="48:53" hidden="1" x14ac:dyDescent="0.3">
      <c r="AV2833" s="115" t="str">
        <f t="shared" si="492"/>
        <v>RVYORMSKIRK AND DISTRICT GENERAL HOSPITAL - RVY02</v>
      </c>
      <c r="AW2833" s="126" t="s">
        <v>520</v>
      </c>
      <c r="AX2833" s="126" t="s">
        <v>10643</v>
      </c>
      <c r="AY2833" s="126" t="s">
        <v>520</v>
      </c>
      <c r="AZ2833" s="126" t="s">
        <v>5364</v>
      </c>
      <c r="BA2833" s="126" t="str">
        <f t="shared" si="493"/>
        <v>RVY</v>
      </c>
    </row>
    <row r="2834" spans="48:53" hidden="1" x14ac:dyDescent="0.3">
      <c r="AV2834" s="115" t="str">
        <f t="shared" si="492"/>
        <v>RVYSOUTHPORT AND FORMBY DISTRICT GENERAL HOSPITAL - RVY01</v>
      </c>
      <c r="AW2834" s="126" t="s">
        <v>521</v>
      </c>
      <c r="AX2834" s="126" t="s">
        <v>10644</v>
      </c>
      <c r="AY2834" s="126" t="s">
        <v>521</v>
      </c>
      <c r="AZ2834" s="126" t="s">
        <v>9658</v>
      </c>
      <c r="BA2834" s="126" t="str">
        <f t="shared" si="493"/>
        <v>RVY</v>
      </c>
    </row>
    <row r="2835" spans="48:53" hidden="1" x14ac:dyDescent="0.3">
      <c r="AV2835" s="115" t="str">
        <f t="shared" si="492"/>
        <v>RVYSOUTHPORT GENERAL INFIRMARY - RVY03</v>
      </c>
      <c r="AW2835" s="126" t="s">
        <v>522</v>
      </c>
      <c r="AX2835" s="126" t="s">
        <v>10645</v>
      </c>
      <c r="AY2835" s="126" t="s">
        <v>522</v>
      </c>
      <c r="AZ2835" s="126" t="s">
        <v>9659</v>
      </c>
      <c r="BA2835" s="126" t="str">
        <f t="shared" si="493"/>
        <v>RVY</v>
      </c>
    </row>
    <row r="2836" spans="48:53" hidden="1" x14ac:dyDescent="0.3">
      <c r="AV2836" s="115" t="str">
        <f t="shared" si="492"/>
        <v>RW1ABERCORN CONT. CARE</v>
      </c>
      <c r="AW2836" s="126" t="s">
        <v>5001</v>
      </c>
      <c r="AX2836" s="126" t="s">
        <v>5002</v>
      </c>
      <c r="AY2836" s="126" t="s">
        <v>5001</v>
      </c>
      <c r="AZ2836" s="126" t="s">
        <v>5002</v>
      </c>
      <c r="BA2836" s="126" t="str">
        <f t="shared" si="493"/>
        <v>RW1</v>
      </c>
    </row>
    <row r="2837" spans="48:53" hidden="1" x14ac:dyDescent="0.3">
      <c r="AV2837" s="115" t="str">
        <f t="shared" si="492"/>
        <v>RW1ALDERSHOT PAEDIATRIC</v>
      </c>
      <c r="AW2837" s="126" t="s">
        <v>4987</v>
      </c>
      <c r="AX2837" s="126" t="s">
        <v>4988</v>
      </c>
      <c r="AY2837" s="126" t="s">
        <v>4987</v>
      </c>
      <c r="AZ2837" s="126" t="s">
        <v>4988</v>
      </c>
      <c r="BA2837" s="126" t="str">
        <f t="shared" si="493"/>
        <v>RW1</v>
      </c>
    </row>
    <row r="2838" spans="48:53" hidden="1" x14ac:dyDescent="0.3">
      <c r="AV2838" s="115" t="str">
        <f t="shared" si="492"/>
        <v>RW1ALTON COMMUNITY HOSPITAL</v>
      </c>
      <c r="AW2838" s="126" t="s">
        <v>5033</v>
      </c>
      <c r="AX2838" s="126" t="s">
        <v>5034</v>
      </c>
      <c r="AY2838" s="126" t="s">
        <v>5033</v>
      </c>
      <c r="AZ2838" s="126" t="s">
        <v>5034</v>
      </c>
      <c r="BA2838" s="126" t="str">
        <f t="shared" si="493"/>
        <v>RW1</v>
      </c>
    </row>
    <row r="2839" spans="48:53" hidden="1" x14ac:dyDescent="0.3">
      <c r="AV2839" s="115" t="str">
        <f t="shared" si="492"/>
        <v>RW1ALTON COMMUNITY HOSPITAL - ANSTEY WARD</v>
      </c>
      <c r="AW2839" s="126" t="s">
        <v>5150</v>
      </c>
      <c r="AX2839" s="126" t="s">
        <v>5151</v>
      </c>
      <c r="AY2839" s="126" t="s">
        <v>5150</v>
      </c>
      <c r="AZ2839" s="126" t="s">
        <v>5151</v>
      </c>
      <c r="BA2839" s="126" t="str">
        <f t="shared" si="493"/>
        <v>RW1</v>
      </c>
    </row>
    <row r="2840" spans="48:53" hidden="1" x14ac:dyDescent="0.3">
      <c r="AV2840" s="115" t="str">
        <f t="shared" si="492"/>
        <v>RW1ANDLERS ASH</v>
      </c>
      <c r="AW2840" s="126" t="s">
        <v>5144</v>
      </c>
      <c r="AX2840" s="126" t="s">
        <v>5145</v>
      </c>
      <c r="AY2840" s="126" t="s">
        <v>5144</v>
      </c>
      <c r="AZ2840" s="126" t="s">
        <v>5145</v>
      </c>
      <c r="BA2840" s="126" t="str">
        <f t="shared" si="493"/>
        <v>RW1</v>
      </c>
    </row>
    <row r="2841" spans="48:53" hidden="1" x14ac:dyDescent="0.3">
      <c r="AV2841" s="115" t="str">
        <f t="shared" si="492"/>
        <v>RW1ANDOVER WAR MEMORIAL HOSPITAL</v>
      </c>
      <c r="AW2841" s="126" t="s">
        <v>4957</v>
      </c>
      <c r="AX2841" s="126" t="s">
        <v>4958</v>
      </c>
      <c r="AY2841" s="126" t="s">
        <v>4957</v>
      </c>
      <c r="AZ2841" s="126" t="s">
        <v>4958</v>
      </c>
      <c r="BA2841" s="126" t="str">
        <f t="shared" si="493"/>
        <v>RW1</v>
      </c>
    </row>
    <row r="2842" spans="48:53" hidden="1" x14ac:dyDescent="0.3">
      <c r="AV2842" s="115" t="str">
        <f t="shared" si="492"/>
        <v>RW1ANTELOPE HOUSE</v>
      </c>
      <c r="AW2842" s="127" t="s">
        <v>9872</v>
      </c>
      <c r="AX2842" s="128" t="s">
        <v>9873</v>
      </c>
      <c r="AY2842" s="127" t="s">
        <v>9872</v>
      </c>
      <c r="AZ2842" s="128" t="s">
        <v>9873</v>
      </c>
      <c r="BA2842" s="126" t="str">
        <f t="shared" si="493"/>
        <v>RW1</v>
      </c>
    </row>
    <row r="2843" spans="48:53" hidden="1" x14ac:dyDescent="0.3">
      <c r="AV2843" s="115" t="str">
        <f t="shared" si="492"/>
        <v>RW1ASHURST HOSPITAL</v>
      </c>
      <c r="AW2843" s="126" t="s">
        <v>5218</v>
      </c>
      <c r="AX2843" s="126" t="s">
        <v>2415</v>
      </c>
      <c r="AY2843" s="126" t="s">
        <v>5218</v>
      </c>
      <c r="AZ2843" s="126" t="s">
        <v>2415</v>
      </c>
      <c r="BA2843" s="126" t="str">
        <f t="shared" si="493"/>
        <v>RW1</v>
      </c>
    </row>
    <row r="2844" spans="48:53" hidden="1" x14ac:dyDescent="0.3">
      <c r="AV2844" s="115" t="str">
        <f t="shared" si="492"/>
        <v>RW1ASHURST RAVENSWOOD</v>
      </c>
      <c r="AW2844" s="126" t="s">
        <v>5057</v>
      </c>
      <c r="AX2844" s="126" t="s">
        <v>5058</v>
      </c>
      <c r="AY2844" s="126" t="s">
        <v>5057</v>
      </c>
      <c r="AZ2844" s="126" t="s">
        <v>5058</v>
      </c>
      <c r="BA2844" s="126" t="str">
        <f t="shared" si="493"/>
        <v>RW1</v>
      </c>
    </row>
    <row r="2845" spans="48:53" hidden="1" x14ac:dyDescent="0.3">
      <c r="AV2845" s="115" t="str">
        <f t="shared" si="492"/>
        <v>RW1BARTON PARK</v>
      </c>
      <c r="AW2845" s="126" t="s">
        <v>5053</v>
      </c>
      <c r="AX2845" s="126" t="s">
        <v>5054</v>
      </c>
      <c r="AY2845" s="126" t="s">
        <v>5053</v>
      </c>
      <c r="AZ2845" s="126" t="s">
        <v>5054</v>
      </c>
      <c r="BA2845" s="126" t="str">
        <f t="shared" si="493"/>
        <v>RW1</v>
      </c>
    </row>
    <row r="2846" spans="48:53" hidden="1" x14ac:dyDescent="0.3">
      <c r="AV2846" s="115" t="str">
        <f t="shared" si="492"/>
        <v>RW1BEECH HURST</v>
      </c>
      <c r="AW2846" s="126" t="s">
        <v>5179</v>
      </c>
      <c r="AX2846" s="126" t="s">
        <v>5180</v>
      </c>
      <c r="AY2846" s="126" t="s">
        <v>5179</v>
      </c>
      <c r="AZ2846" s="126" t="s">
        <v>5180</v>
      </c>
      <c r="BA2846" s="126" t="str">
        <f t="shared" si="493"/>
        <v>RW1</v>
      </c>
    </row>
    <row r="2847" spans="48:53" hidden="1" x14ac:dyDescent="0.3">
      <c r="AV2847" s="115" t="str">
        <f t="shared" si="492"/>
        <v>RW1BELBINS</v>
      </c>
      <c r="AW2847" s="126" t="s">
        <v>5037</v>
      </c>
      <c r="AX2847" s="126" t="s">
        <v>5038</v>
      </c>
      <c r="AY2847" s="126" t="s">
        <v>5037</v>
      </c>
      <c r="AZ2847" s="126" t="s">
        <v>5038</v>
      </c>
      <c r="BA2847" s="126" t="str">
        <f t="shared" si="493"/>
        <v>RW1</v>
      </c>
    </row>
    <row r="2848" spans="48:53" hidden="1" x14ac:dyDescent="0.3">
      <c r="AV2848" s="115" t="str">
        <f t="shared" si="492"/>
        <v>RW1BLUEBIRD HOUSE</v>
      </c>
      <c r="AW2848" s="127" t="s">
        <v>9874</v>
      </c>
      <c r="AX2848" s="128" t="s">
        <v>9875</v>
      </c>
      <c r="AY2848" s="127" t="s">
        <v>9874</v>
      </c>
      <c r="AZ2848" s="128" t="s">
        <v>9875</v>
      </c>
      <c r="BA2848" s="126" t="str">
        <f t="shared" si="493"/>
        <v>RW1</v>
      </c>
    </row>
    <row r="2849" spans="48:53" hidden="1" x14ac:dyDescent="0.3">
      <c r="AV2849" s="115" t="str">
        <f t="shared" si="492"/>
        <v>RW1BOURNEMOUTH UNIVERSITY</v>
      </c>
      <c r="AW2849" s="126" t="s">
        <v>5229</v>
      </c>
      <c r="AX2849" s="126" t="s">
        <v>5230</v>
      </c>
      <c r="AY2849" s="126" t="s">
        <v>5229</v>
      </c>
      <c r="AZ2849" s="126" t="s">
        <v>5230</v>
      </c>
      <c r="BA2849" s="126" t="str">
        <f t="shared" si="493"/>
        <v>RW1</v>
      </c>
    </row>
    <row r="2850" spans="48:53" hidden="1" x14ac:dyDescent="0.3">
      <c r="AV2850" s="115" t="str">
        <f t="shared" si="492"/>
        <v>RW1BRIXLAVEN</v>
      </c>
      <c r="AW2850" s="126" t="s">
        <v>5146</v>
      </c>
      <c r="AX2850" s="126" t="s">
        <v>5147</v>
      </c>
      <c r="AY2850" s="126" t="s">
        <v>5146</v>
      </c>
      <c r="AZ2850" s="126" t="s">
        <v>5147</v>
      </c>
      <c r="BA2850" s="126" t="str">
        <f t="shared" si="493"/>
        <v>RW1</v>
      </c>
    </row>
    <row r="2851" spans="48:53" hidden="1" x14ac:dyDescent="0.3">
      <c r="AV2851" s="115" t="str">
        <f t="shared" si="492"/>
        <v>RW1BROOKVALE</v>
      </c>
      <c r="AW2851" s="126" t="s">
        <v>5219</v>
      </c>
      <c r="AX2851" s="126" t="s">
        <v>5220</v>
      </c>
      <c r="AY2851" s="126" t="s">
        <v>5219</v>
      </c>
      <c r="AZ2851" s="126" t="s">
        <v>5220</v>
      </c>
      <c r="BA2851" s="126" t="str">
        <f t="shared" si="493"/>
        <v>RW1</v>
      </c>
    </row>
    <row r="2852" spans="48:53" hidden="1" x14ac:dyDescent="0.3">
      <c r="AV2852" s="115" t="str">
        <f t="shared" si="492"/>
        <v>RW1CASS MID HANTS</v>
      </c>
      <c r="AW2852" s="126" t="s">
        <v>5231</v>
      </c>
      <c r="AX2852" s="126" t="s">
        <v>5232</v>
      </c>
      <c r="AY2852" s="126" t="s">
        <v>5231</v>
      </c>
      <c r="AZ2852" s="126" t="s">
        <v>5232</v>
      </c>
      <c r="BA2852" s="126" t="str">
        <f t="shared" si="493"/>
        <v>RW1</v>
      </c>
    </row>
    <row r="2853" spans="48:53" hidden="1" x14ac:dyDescent="0.3">
      <c r="AV2853" s="115" t="str">
        <f t="shared" si="492"/>
        <v>RW1CASS NEW FOREST</v>
      </c>
      <c r="AW2853" s="126" t="s">
        <v>5104</v>
      </c>
      <c r="AX2853" s="126" t="s">
        <v>5105</v>
      </c>
      <c r="AY2853" s="126" t="s">
        <v>5104</v>
      </c>
      <c r="AZ2853" s="126" t="s">
        <v>5105</v>
      </c>
      <c r="BA2853" s="126" t="str">
        <f t="shared" si="493"/>
        <v>RW1</v>
      </c>
    </row>
    <row r="2854" spans="48:53" hidden="1" x14ac:dyDescent="0.3">
      <c r="AV2854" s="115" t="str">
        <f t="shared" si="492"/>
        <v>RW1CASS SOUTHAMPTON</v>
      </c>
      <c r="AW2854" s="126" t="s">
        <v>5106</v>
      </c>
      <c r="AX2854" s="126" t="s">
        <v>5107</v>
      </c>
      <c r="AY2854" s="126" t="s">
        <v>5106</v>
      </c>
      <c r="AZ2854" s="126" t="s">
        <v>5107</v>
      </c>
      <c r="BA2854" s="126" t="str">
        <f t="shared" si="493"/>
        <v>RW1</v>
      </c>
    </row>
    <row r="2855" spans="48:53" hidden="1" x14ac:dyDescent="0.3">
      <c r="AV2855" s="115" t="str">
        <f t="shared" si="492"/>
        <v>RW1CHASE HOSPITAL</v>
      </c>
      <c r="AW2855" s="126" t="s">
        <v>5035</v>
      </c>
      <c r="AX2855" s="126" t="s">
        <v>5036</v>
      </c>
      <c r="AY2855" s="126" t="s">
        <v>5035</v>
      </c>
      <c r="AZ2855" s="126" t="s">
        <v>5036</v>
      </c>
      <c r="BA2855" s="126" t="str">
        <f t="shared" si="493"/>
        <v>RW1</v>
      </c>
    </row>
    <row r="2856" spans="48:53" hidden="1" x14ac:dyDescent="0.3">
      <c r="AV2856" s="115" t="str">
        <f t="shared" si="492"/>
        <v>RW1CHERRYTREE</v>
      </c>
      <c r="AW2856" s="126" t="s">
        <v>5148</v>
      </c>
      <c r="AX2856" s="126" t="s">
        <v>5149</v>
      </c>
      <c r="AY2856" s="126" t="s">
        <v>5148</v>
      </c>
      <c r="AZ2856" s="126" t="s">
        <v>5149</v>
      </c>
      <c r="BA2856" s="126" t="str">
        <f t="shared" si="493"/>
        <v>RW1</v>
      </c>
    </row>
    <row r="2857" spans="48:53" hidden="1" x14ac:dyDescent="0.3">
      <c r="AV2857" s="115" t="str">
        <f t="shared" si="492"/>
        <v>RW1CHILD &amp; FAMILY THERAPY</v>
      </c>
      <c r="AW2857" s="126" t="s">
        <v>4985</v>
      </c>
      <c r="AX2857" s="126" t="s">
        <v>4986</v>
      </c>
      <c r="AY2857" s="126" t="s">
        <v>4985</v>
      </c>
      <c r="AZ2857" s="126" t="s">
        <v>4986</v>
      </c>
      <c r="BA2857" s="126" t="str">
        <f t="shared" si="493"/>
        <v>RW1</v>
      </c>
    </row>
    <row r="2858" spans="48:53" hidden="1" x14ac:dyDescent="0.3">
      <c r="AV2858" s="115" t="str">
        <f t="shared" si="492"/>
        <v>RW1COLLINGWOOD ASSESSMENT UNIT RAU</v>
      </c>
      <c r="AW2858" s="126" t="s">
        <v>4978</v>
      </c>
      <c r="AX2858" s="126" t="s">
        <v>4979</v>
      </c>
      <c r="AY2858" s="126" t="s">
        <v>4978</v>
      </c>
      <c r="AZ2858" s="126" t="s">
        <v>4979</v>
      </c>
      <c r="BA2858" s="126" t="str">
        <f t="shared" si="493"/>
        <v>RW1</v>
      </c>
    </row>
    <row r="2859" spans="48:53" hidden="1" x14ac:dyDescent="0.3">
      <c r="AV2859" s="115" t="str">
        <f t="shared" si="492"/>
        <v>RW1CONS COMM GERIATRICIAN</v>
      </c>
      <c r="AW2859" s="126" t="s">
        <v>5017</v>
      </c>
      <c r="AX2859" s="126" t="s">
        <v>5018</v>
      </c>
      <c r="AY2859" s="126" t="s">
        <v>5017</v>
      </c>
      <c r="AZ2859" s="126" t="s">
        <v>5018</v>
      </c>
      <c r="BA2859" s="126" t="str">
        <f t="shared" si="493"/>
        <v>RW1</v>
      </c>
    </row>
    <row r="2860" spans="48:53" hidden="1" x14ac:dyDescent="0.3">
      <c r="AV2860" s="115" t="str">
        <f t="shared" si="492"/>
        <v>RW1COPPER BEECHES (ANDOVER)</v>
      </c>
      <c r="AW2860" s="126" t="s">
        <v>5021</v>
      </c>
      <c r="AX2860" s="126" t="s">
        <v>5022</v>
      </c>
      <c r="AY2860" s="126" t="s">
        <v>5021</v>
      </c>
      <c r="AZ2860" s="126" t="s">
        <v>5022</v>
      </c>
      <c r="BA2860" s="126" t="str">
        <f t="shared" si="493"/>
        <v>RW1</v>
      </c>
    </row>
    <row r="2861" spans="48:53" hidden="1" x14ac:dyDescent="0.3">
      <c r="AV2861" s="115" t="str">
        <f t="shared" si="492"/>
        <v>RW1COPPER BEECHES (NEW MILTON)</v>
      </c>
      <c r="AW2861" s="126" t="s">
        <v>4944</v>
      </c>
      <c r="AX2861" s="126" t="s">
        <v>4945</v>
      </c>
      <c r="AY2861" s="126" t="s">
        <v>4944</v>
      </c>
      <c r="AZ2861" s="126" t="s">
        <v>4945</v>
      </c>
      <c r="BA2861" s="126" t="str">
        <f t="shared" si="493"/>
        <v>RW1</v>
      </c>
    </row>
    <row r="2862" spans="48:53" hidden="1" x14ac:dyDescent="0.3">
      <c r="AV2862" s="115" t="str">
        <f t="shared" si="492"/>
        <v>RW1COUNTY HALL</v>
      </c>
      <c r="AW2862" s="126" t="s">
        <v>5126</v>
      </c>
      <c r="AX2862" s="126" t="s">
        <v>5127</v>
      </c>
      <c r="AY2862" s="126" t="s">
        <v>5126</v>
      </c>
      <c r="AZ2862" s="126" t="s">
        <v>5127</v>
      </c>
      <c r="BA2862" s="126" t="str">
        <f t="shared" si="493"/>
        <v>RW1</v>
      </c>
    </row>
    <row r="2863" spans="48:53" hidden="1" x14ac:dyDescent="0.3">
      <c r="AV2863" s="115" t="str">
        <f t="shared" si="492"/>
        <v>RW1CRHT NEW FOREST</v>
      </c>
      <c r="AW2863" s="126" t="s">
        <v>5075</v>
      </c>
      <c r="AX2863" s="126" t="s">
        <v>5076</v>
      </c>
      <c r="AY2863" s="126" t="s">
        <v>5075</v>
      </c>
      <c r="AZ2863" s="126" t="s">
        <v>5076</v>
      </c>
      <c r="BA2863" s="126" t="str">
        <f t="shared" si="493"/>
        <v>RW1</v>
      </c>
    </row>
    <row r="2864" spans="48:53" hidden="1" x14ac:dyDescent="0.3">
      <c r="AV2864" s="115" t="str">
        <f t="shared" si="492"/>
        <v>RW1CRHT NORTH HANTS</v>
      </c>
      <c r="AW2864" s="126" t="s">
        <v>5092</v>
      </c>
      <c r="AX2864" s="126" t="s">
        <v>5093</v>
      </c>
      <c r="AY2864" s="126" t="s">
        <v>5092</v>
      </c>
      <c r="AZ2864" s="126" t="s">
        <v>5093</v>
      </c>
      <c r="BA2864" s="126" t="str">
        <f t="shared" si="493"/>
        <v>RW1</v>
      </c>
    </row>
    <row r="2865" spans="48:53" hidden="1" x14ac:dyDescent="0.3">
      <c r="AV2865" s="115" t="str">
        <f t="shared" si="492"/>
        <v>RW1CUMBERLAND 2</v>
      </c>
      <c r="AW2865" s="126" t="s">
        <v>5221</v>
      </c>
      <c r="AX2865" s="126" t="s">
        <v>5222</v>
      </c>
      <c r="AY2865" s="126" t="s">
        <v>5221</v>
      </c>
      <c r="AZ2865" s="126" t="s">
        <v>5222</v>
      </c>
      <c r="BA2865" s="126" t="str">
        <f t="shared" si="493"/>
        <v>RW1</v>
      </c>
    </row>
    <row r="2866" spans="48:53" hidden="1" x14ac:dyDescent="0.3">
      <c r="AV2866" s="115" t="str">
        <f t="shared" si="492"/>
        <v>RW1DEPARTMENT OF PSYCHOLOGICAL MEDICINE</v>
      </c>
      <c r="AW2866" s="126" t="s">
        <v>5211</v>
      </c>
      <c r="AX2866" s="126" t="s">
        <v>4088</v>
      </c>
      <c r="AY2866" s="126" t="s">
        <v>5211</v>
      </c>
      <c r="AZ2866" s="126" t="s">
        <v>4088</v>
      </c>
      <c r="BA2866" s="126" t="str">
        <f t="shared" si="493"/>
        <v>RW1</v>
      </c>
    </row>
    <row r="2867" spans="48:53" hidden="1" x14ac:dyDescent="0.3">
      <c r="AV2867" s="115" t="str">
        <f t="shared" si="492"/>
        <v>RW1E&amp;TVS CLDT</v>
      </c>
      <c r="AW2867" s="126" t="s">
        <v>5113</v>
      </c>
      <c r="AX2867" s="126" t="s">
        <v>5114</v>
      </c>
      <c r="AY2867" s="126" t="s">
        <v>5113</v>
      </c>
      <c r="AZ2867" s="126" t="s">
        <v>5114</v>
      </c>
      <c r="BA2867" s="126" t="str">
        <f t="shared" si="493"/>
        <v>RW1</v>
      </c>
    </row>
    <row r="2868" spans="48:53" hidden="1" x14ac:dyDescent="0.3">
      <c r="AV2868" s="115" t="str">
        <f t="shared" si="492"/>
        <v>RW1EAST HANTS AOT</v>
      </c>
      <c r="AW2868" s="126" t="s">
        <v>5101</v>
      </c>
      <c r="AX2868" s="126" t="s">
        <v>5102</v>
      </c>
      <c r="AY2868" s="126" t="s">
        <v>5101</v>
      </c>
      <c r="AZ2868" s="126" t="s">
        <v>5102</v>
      </c>
      <c r="BA2868" s="126" t="str">
        <f t="shared" si="493"/>
        <v>RW1</v>
      </c>
    </row>
    <row r="2869" spans="48:53" hidden="1" x14ac:dyDescent="0.3">
      <c r="AV2869" s="115" t="str">
        <f t="shared" si="492"/>
        <v>RW1EASTLEIGH FLEMING PARK</v>
      </c>
      <c r="AW2869" s="126" t="s">
        <v>4951</v>
      </c>
      <c r="AX2869" s="126" t="s">
        <v>4952</v>
      </c>
      <c r="AY2869" s="126" t="s">
        <v>4951</v>
      </c>
      <c r="AZ2869" s="126" t="s">
        <v>4952</v>
      </c>
      <c r="BA2869" s="126" t="str">
        <f t="shared" si="493"/>
        <v>RW1</v>
      </c>
    </row>
    <row r="2870" spans="48:53" hidden="1" x14ac:dyDescent="0.3">
      <c r="AV2870" s="115" t="str">
        <f t="shared" si="492"/>
        <v>RW1EATING DISORDERS</v>
      </c>
      <c r="AW2870" s="126" t="s">
        <v>5103</v>
      </c>
      <c r="AX2870" s="126" t="s">
        <v>3876</v>
      </c>
      <c r="AY2870" s="126" t="s">
        <v>5103</v>
      </c>
      <c r="AZ2870" s="126" t="s">
        <v>3876</v>
      </c>
      <c r="BA2870" s="126" t="str">
        <f t="shared" si="493"/>
        <v>RW1</v>
      </c>
    </row>
    <row r="2871" spans="48:53" hidden="1" x14ac:dyDescent="0.3">
      <c r="AV2871" s="115" t="str">
        <f t="shared" si="492"/>
        <v>RW1EIP</v>
      </c>
      <c r="AW2871" s="126" t="s">
        <v>5216</v>
      </c>
      <c r="AX2871" s="126" t="s">
        <v>5217</v>
      </c>
      <c r="AY2871" s="126" t="s">
        <v>5216</v>
      </c>
      <c r="AZ2871" s="126" t="s">
        <v>5217</v>
      </c>
      <c r="BA2871" s="126" t="str">
        <f t="shared" si="493"/>
        <v>RW1</v>
      </c>
    </row>
    <row r="2872" spans="48:53" hidden="1" x14ac:dyDescent="0.3">
      <c r="AV2872" s="115" t="str">
        <f t="shared" si="492"/>
        <v>RW1ELMLEIGH</v>
      </c>
      <c r="AW2872" s="126" t="s">
        <v>5049</v>
      </c>
      <c r="AX2872" s="126" t="s">
        <v>5050</v>
      </c>
      <c r="AY2872" s="126" t="s">
        <v>5049</v>
      </c>
      <c r="AZ2872" s="126" t="s">
        <v>5050</v>
      </c>
      <c r="BA2872" s="126" t="str">
        <f t="shared" si="493"/>
        <v>RW1</v>
      </c>
    </row>
    <row r="2873" spans="48:53" hidden="1" x14ac:dyDescent="0.3">
      <c r="AV2873" s="115" t="str">
        <f t="shared" si="492"/>
        <v>RW1EVENLODE CLINIC</v>
      </c>
      <c r="AW2873" s="127" t="s">
        <v>9876</v>
      </c>
      <c r="AX2873" s="128" t="s">
        <v>9877</v>
      </c>
      <c r="AY2873" s="127" t="s">
        <v>9876</v>
      </c>
      <c r="AZ2873" s="128" t="s">
        <v>9877</v>
      </c>
      <c r="BA2873" s="126" t="str">
        <f t="shared" si="493"/>
        <v>RW1</v>
      </c>
    </row>
    <row r="2874" spans="48:53" hidden="1" x14ac:dyDescent="0.3">
      <c r="AV2874" s="115" t="str">
        <f t="shared" si="492"/>
        <v>RW1FAGOS</v>
      </c>
      <c r="AW2874" s="126" t="s">
        <v>5079</v>
      </c>
      <c r="AX2874" s="126" t="s">
        <v>5080</v>
      </c>
      <c r="AY2874" s="126" t="s">
        <v>5079</v>
      </c>
      <c r="AZ2874" s="126" t="s">
        <v>5080</v>
      </c>
      <c r="BA2874" s="126" t="str">
        <f t="shared" si="493"/>
        <v>RW1</v>
      </c>
    </row>
    <row r="2875" spans="48:53" hidden="1" x14ac:dyDescent="0.3">
      <c r="AV2875" s="115" t="str">
        <f t="shared" si="492"/>
        <v>RW1FAREHAM &amp; GOSPORT</v>
      </c>
      <c r="AW2875" s="126" t="s">
        <v>5205</v>
      </c>
      <c r="AX2875" s="126" t="s">
        <v>5206</v>
      </c>
      <c r="AY2875" s="126" t="s">
        <v>5205</v>
      </c>
      <c r="AZ2875" s="126" t="s">
        <v>5206</v>
      </c>
      <c r="BA2875" s="126" t="str">
        <f t="shared" si="493"/>
        <v>RW1</v>
      </c>
    </row>
    <row r="2876" spans="48:53" hidden="1" x14ac:dyDescent="0.3">
      <c r="AV2876" s="115" t="str">
        <f t="shared" si="492"/>
        <v>RW1FAREHAM &amp; GOSPORT CLDT</v>
      </c>
      <c r="AW2876" s="126" t="s">
        <v>5183</v>
      </c>
      <c r="AX2876" s="126" t="s">
        <v>5184</v>
      </c>
      <c r="AY2876" s="126" t="s">
        <v>5183</v>
      </c>
      <c r="AZ2876" s="126" t="s">
        <v>5184</v>
      </c>
      <c r="BA2876" s="126" t="str">
        <f t="shared" si="493"/>
        <v>RW1</v>
      </c>
    </row>
    <row r="2877" spans="48:53" hidden="1" x14ac:dyDescent="0.3">
      <c r="AV2877" s="115" t="str">
        <f t="shared" si="492"/>
        <v>RW1FAREHAM COMMUNITY HOSPITAL</v>
      </c>
      <c r="AW2877" s="126" t="s">
        <v>5121</v>
      </c>
      <c r="AX2877" s="126" t="s">
        <v>2490</v>
      </c>
      <c r="AY2877" s="126" t="s">
        <v>5121</v>
      </c>
      <c r="AZ2877" s="126" t="s">
        <v>2490</v>
      </c>
      <c r="BA2877" s="126" t="str">
        <f t="shared" si="493"/>
        <v>RW1</v>
      </c>
    </row>
    <row r="2878" spans="48:53" hidden="1" x14ac:dyDescent="0.3">
      <c r="AV2878" s="115" t="str">
        <f t="shared" si="492"/>
        <v>RW1FAREHAM REACH</v>
      </c>
      <c r="AW2878" s="126" t="s">
        <v>5188</v>
      </c>
      <c r="AX2878" s="126" t="s">
        <v>5189</v>
      </c>
      <c r="AY2878" s="126" t="s">
        <v>5188</v>
      </c>
      <c r="AZ2878" s="126" t="s">
        <v>5189</v>
      </c>
      <c r="BA2878" s="126" t="str">
        <f t="shared" si="493"/>
        <v>RW1</v>
      </c>
    </row>
    <row r="2879" spans="48:53" hidden="1" x14ac:dyDescent="0.3">
      <c r="AV2879" s="115" t="str">
        <f t="shared" si="492"/>
        <v>RW1FARNHAM PAEDIATRIC OPD</v>
      </c>
      <c r="AW2879" s="126" t="s">
        <v>5003</v>
      </c>
      <c r="AX2879" s="126" t="s">
        <v>5004</v>
      </c>
      <c r="AY2879" s="126" t="s">
        <v>5003</v>
      </c>
      <c r="AZ2879" s="126" t="s">
        <v>5004</v>
      </c>
      <c r="BA2879" s="126" t="str">
        <f t="shared" si="493"/>
        <v>RW1</v>
      </c>
    </row>
    <row r="2880" spans="48:53" hidden="1" x14ac:dyDescent="0.3">
      <c r="AV2880" s="115" t="str">
        <f t="shared" si="492"/>
        <v>RW1FENWICK HOSPITAL</v>
      </c>
      <c r="AW2880" s="126" t="s">
        <v>5164</v>
      </c>
      <c r="AX2880" s="126" t="s">
        <v>2524</v>
      </c>
      <c r="AY2880" s="126" t="s">
        <v>5164</v>
      </c>
      <c r="AZ2880" s="126" t="s">
        <v>2524</v>
      </c>
      <c r="BA2880" s="126" t="str">
        <f t="shared" si="493"/>
        <v>RW1</v>
      </c>
    </row>
    <row r="2881" spans="48:53" hidden="1" x14ac:dyDescent="0.3">
      <c r="AV2881" s="115" t="str">
        <f t="shared" ref="AV2881:AV2944" si="494">CONCATENATE(LEFT(AW2881, 3),AX2881)</f>
        <v>RW1FERNDOWN</v>
      </c>
      <c r="AW2881" s="126" t="s">
        <v>4965</v>
      </c>
      <c r="AX2881" s="126" t="s">
        <v>4966</v>
      </c>
      <c r="AY2881" s="126" t="s">
        <v>4965</v>
      </c>
      <c r="AZ2881" s="126" t="s">
        <v>4966</v>
      </c>
      <c r="BA2881" s="126" t="str">
        <f t="shared" ref="BA2881:BA2944" si="495">LEFT(AY2881,3)</f>
        <v>RW1</v>
      </c>
    </row>
    <row r="2882" spans="48:53" hidden="1" x14ac:dyDescent="0.3">
      <c r="AV2882" s="115" t="str">
        <f t="shared" si="494"/>
        <v>RW1FLEET COMMUNITY HOSPITAL</v>
      </c>
      <c r="AW2882" s="126" t="s">
        <v>4950</v>
      </c>
      <c r="AX2882" s="126" t="s">
        <v>2494</v>
      </c>
      <c r="AY2882" s="126" t="s">
        <v>4950</v>
      </c>
      <c r="AZ2882" s="126" t="s">
        <v>2494</v>
      </c>
      <c r="BA2882" s="126" t="str">
        <f t="shared" si="495"/>
        <v>RW1</v>
      </c>
    </row>
    <row r="2883" spans="48:53" hidden="1" x14ac:dyDescent="0.3">
      <c r="AV2883" s="115" t="str">
        <f t="shared" si="494"/>
        <v>RW1FLEET PAEDIATRIC</v>
      </c>
      <c r="AW2883" s="126" t="s">
        <v>4989</v>
      </c>
      <c r="AX2883" s="126" t="s">
        <v>4990</v>
      </c>
      <c r="AY2883" s="126" t="s">
        <v>4989</v>
      </c>
      <c r="AZ2883" s="126" t="s">
        <v>4990</v>
      </c>
      <c r="BA2883" s="126" t="str">
        <f t="shared" si="495"/>
        <v>RW1</v>
      </c>
    </row>
    <row r="2884" spans="48:53" hidden="1" x14ac:dyDescent="0.3">
      <c r="AV2884" s="115" t="str">
        <f t="shared" si="494"/>
        <v>RW1FLEET RAPID ACCESS</v>
      </c>
      <c r="AW2884" s="126" t="s">
        <v>4991</v>
      </c>
      <c r="AX2884" s="126" t="s">
        <v>4992</v>
      </c>
      <c r="AY2884" s="126" t="s">
        <v>4991</v>
      </c>
      <c r="AZ2884" s="126" t="s">
        <v>4992</v>
      </c>
      <c r="BA2884" s="126" t="str">
        <f t="shared" si="495"/>
        <v>RW1</v>
      </c>
    </row>
    <row r="2885" spans="48:53" hidden="1" x14ac:dyDescent="0.3">
      <c r="AV2885" s="115" t="str">
        <f t="shared" si="494"/>
        <v>RW1FORD WARD</v>
      </c>
      <c r="AW2885" s="126" t="s">
        <v>5015</v>
      </c>
      <c r="AX2885" s="126" t="s">
        <v>5016</v>
      </c>
      <c r="AY2885" s="126" t="s">
        <v>5015</v>
      </c>
      <c r="AZ2885" s="126" t="s">
        <v>5016</v>
      </c>
      <c r="BA2885" s="126" t="str">
        <f t="shared" si="495"/>
        <v>RW1</v>
      </c>
    </row>
    <row r="2886" spans="48:53" hidden="1" x14ac:dyDescent="0.3">
      <c r="AV2886" s="115" t="str">
        <f t="shared" si="494"/>
        <v>RW1FORDINGBRIDGE</v>
      </c>
      <c r="AW2886" s="126" t="s">
        <v>5023</v>
      </c>
      <c r="AX2886" s="126" t="s">
        <v>5024</v>
      </c>
      <c r="AY2886" s="126" t="s">
        <v>5023</v>
      </c>
      <c r="AZ2886" s="126" t="s">
        <v>5024</v>
      </c>
      <c r="BA2886" s="126" t="str">
        <f t="shared" si="495"/>
        <v>RW1</v>
      </c>
    </row>
    <row r="2887" spans="48:53" hidden="1" x14ac:dyDescent="0.3">
      <c r="AV2887" s="115" t="str">
        <f t="shared" si="494"/>
        <v>RW1FOREST LODGE</v>
      </c>
      <c r="AW2887" s="127" t="s">
        <v>9878</v>
      </c>
      <c r="AX2887" s="128" t="s">
        <v>8208</v>
      </c>
      <c r="AY2887" s="127" t="s">
        <v>9878</v>
      </c>
      <c r="AZ2887" s="128" t="s">
        <v>8208</v>
      </c>
      <c r="BA2887" s="126" t="str">
        <f t="shared" si="495"/>
        <v>RW1</v>
      </c>
    </row>
    <row r="2888" spans="48:53" hidden="1" x14ac:dyDescent="0.3">
      <c r="AV2888" s="115" t="str">
        <f t="shared" si="494"/>
        <v>RW1FRIMLEY CC PAEDIATRIC</v>
      </c>
      <c r="AW2888" s="126" t="s">
        <v>4993</v>
      </c>
      <c r="AX2888" s="126" t="s">
        <v>4994</v>
      </c>
      <c r="AY2888" s="126" t="s">
        <v>4993</v>
      </c>
      <c r="AZ2888" s="126" t="s">
        <v>4994</v>
      </c>
      <c r="BA2888" s="126" t="str">
        <f t="shared" si="495"/>
        <v>RW1</v>
      </c>
    </row>
    <row r="2889" spans="48:53" hidden="1" x14ac:dyDescent="0.3">
      <c r="AV2889" s="115" t="str">
        <f t="shared" si="494"/>
        <v>RW1GOSPORT WAR MEMORIAL HOSPITAL</v>
      </c>
      <c r="AW2889" s="126" t="s">
        <v>4999</v>
      </c>
      <c r="AX2889" s="126" t="s">
        <v>2464</v>
      </c>
      <c r="AY2889" s="126" t="s">
        <v>4999</v>
      </c>
      <c r="AZ2889" s="126" t="s">
        <v>2464</v>
      </c>
      <c r="BA2889" s="126" t="str">
        <f t="shared" si="495"/>
        <v>RW1</v>
      </c>
    </row>
    <row r="2890" spans="48:53" hidden="1" x14ac:dyDescent="0.3">
      <c r="AV2890" s="115" t="str">
        <f t="shared" si="494"/>
        <v>RW1GOSPORT WAR MEMORIAL HOSPITAL</v>
      </c>
      <c r="AW2890" s="126" t="s">
        <v>5100</v>
      </c>
      <c r="AX2890" s="126" t="s">
        <v>2464</v>
      </c>
      <c r="AY2890" s="126" t="s">
        <v>5100</v>
      </c>
      <c r="AZ2890" s="126" t="s">
        <v>2464</v>
      </c>
      <c r="BA2890" s="126" t="str">
        <f t="shared" si="495"/>
        <v>RW1</v>
      </c>
    </row>
    <row r="2891" spans="48:53" hidden="1" x14ac:dyDescent="0.3">
      <c r="AV2891" s="115" t="str">
        <f t="shared" si="494"/>
        <v>RW1GOSPORT WAR MEMORIAL HOSPITAL</v>
      </c>
      <c r="AW2891" s="126" t="s">
        <v>5214</v>
      </c>
      <c r="AX2891" s="126" t="s">
        <v>2464</v>
      </c>
      <c r="AY2891" s="126" t="s">
        <v>5214</v>
      </c>
      <c r="AZ2891" s="126" t="s">
        <v>2464</v>
      </c>
      <c r="BA2891" s="126" t="str">
        <f t="shared" si="495"/>
        <v>RW1</v>
      </c>
    </row>
    <row r="2892" spans="48:53" hidden="1" x14ac:dyDescent="0.3">
      <c r="AV2892" s="115" t="str">
        <f t="shared" si="494"/>
        <v>RW1HALEACRE UNIT</v>
      </c>
      <c r="AW2892" s="126" t="s">
        <v>5134</v>
      </c>
      <c r="AX2892" s="126" t="s">
        <v>3782</v>
      </c>
      <c r="AY2892" s="126" t="s">
        <v>5134</v>
      </c>
      <c r="AZ2892" s="126" t="s">
        <v>3782</v>
      </c>
      <c r="BA2892" s="126" t="str">
        <f t="shared" si="495"/>
        <v>RW1</v>
      </c>
    </row>
    <row r="2893" spans="48:53" hidden="1" x14ac:dyDescent="0.3">
      <c r="AV2893" s="115" t="str">
        <f t="shared" si="494"/>
        <v>RW1HAREFIELD DAY EMH</v>
      </c>
      <c r="AW2893" s="126" t="s">
        <v>5096</v>
      </c>
      <c r="AX2893" s="126" t="s">
        <v>5097</v>
      </c>
      <c r="AY2893" s="126" t="s">
        <v>5096</v>
      </c>
      <c r="AZ2893" s="126" t="s">
        <v>5097</v>
      </c>
      <c r="BA2893" s="126" t="str">
        <f t="shared" si="495"/>
        <v>RW1</v>
      </c>
    </row>
    <row r="2894" spans="48:53" hidden="1" x14ac:dyDescent="0.3">
      <c r="AV2894" s="115" t="str">
        <f t="shared" si="494"/>
        <v>RW1HAVANT &amp; PETERSFIELD</v>
      </c>
      <c r="AW2894" s="126" t="s">
        <v>5203</v>
      </c>
      <c r="AX2894" s="126" t="s">
        <v>5204</v>
      </c>
      <c r="AY2894" s="126" t="s">
        <v>5203</v>
      </c>
      <c r="AZ2894" s="126" t="s">
        <v>5204</v>
      </c>
      <c r="BA2894" s="126" t="str">
        <f t="shared" si="495"/>
        <v>RW1</v>
      </c>
    </row>
    <row r="2895" spans="48:53" hidden="1" x14ac:dyDescent="0.3">
      <c r="AV2895" s="115" t="str">
        <f t="shared" si="494"/>
        <v>RW1HAVANT &amp; PETERSFIELD CLDT</v>
      </c>
      <c r="AW2895" s="126" t="s">
        <v>5071</v>
      </c>
      <c r="AX2895" s="126" t="s">
        <v>5072</v>
      </c>
      <c r="AY2895" s="126" t="s">
        <v>5071</v>
      </c>
      <c r="AZ2895" s="126" t="s">
        <v>5072</v>
      </c>
      <c r="BA2895" s="126" t="str">
        <f t="shared" si="495"/>
        <v>RW1</v>
      </c>
    </row>
    <row r="2896" spans="48:53" hidden="1" x14ac:dyDescent="0.3">
      <c r="AV2896" s="115" t="str">
        <f t="shared" si="494"/>
        <v>RW1HAVANT &amp; PETERSFIELD EMH</v>
      </c>
      <c r="AW2896" s="126" t="s">
        <v>5207</v>
      </c>
      <c r="AX2896" s="126" t="s">
        <v>5208</v>
      </c>
      <c r="AY2896" s="126" t="s">
        <v>5207</v>
      </c>
      <c r="AZ2896" s="126" t="s">
        <v>5208</v>
      </c>
      <c r="BA2896" s="126" t="str">
        <f t="shared" si="495"/>
        <v>RW1</v>
      </c>
    </row>
    <row r="2897" spans="48:53" hidden="1" x14ac:dyDescent="0.3">
      <c r="AV2897" s="115" t="str">
        <f t="shared" si="494"/>
        <v>RW1HAVANT &amp; PETERSFIELD OPMH</v>
      </c>
      <c r="AW2897" s="126" t="s">
        <v>5088</v>
      </c>
      <c r="AX2897" s="126" t="s">
        <v>5089</v>
      </c>
      <c r="AY2897" s="126" t="s">
        <v>5088</v>
      </c>
      <c r="AZ2897" s="126" t="s">
        <v>5089</v>
      </c>
      <c r="BA2897" s="126" t="str">
        <f t="shared" si="495"/>
        <v>RW1</v>
      </c>
    </row>
    <row r="2898" spans="48:53" hidden="1" x14ac:dyDescent="0.3">
      <c r="AV2898" s="115" t="str">
        <f t="shared" si="494"/>
        <v>RW1HAVANT &amp; PETERSFIELD OPMH 2</v>
      </c>
      <c r="AW2898" s="126" t="s">
        <v>5181</v>
      </c>
      <c r="AX2898" s="126" t="s">
        <v>5182</v>
      </c>
      <c r="AY2898" s="126" t="s">
        <v>5181</v>
      </c>
      <c r="AZ2898" s="126" t="s">
        <v>5182</v>
      </c>
      <c r="BA2898" s="126" t="str">
        <f t="shared" si="495"/>
        <v>RW1</v>
      </c>
    </row>
    <row r="2899" spans="48:53" hidden="1" x14ac:dyDescent="0.3">
      <c r="AV2899" s="115" t="str">
        <f t="shared" si="494"/>
        <v>RW1HAVANT &amp; PETERSFIELD OPMH 2</v>
      </c>
      <c r="AW2899" s="126" t="s">
        <v>5186</v>
      </c>
      <c r="AX2899" s="126" t="s">
        <v>5182</v>
      </c>
      <c r="AY2899" s="126" t="s">
        <v>5186</v>
      </c>
      <c r="AZ2899" s="126" t="s">
        <v>5182</v>
      </c>
      <c r="BA2899" s="126" t="str">
        <f t="shared" si="495"/>
        <v>RW1</v>
      </c>
    </row>
    <row r="2900" spans="48:53" hidden="1" x14ac:dyDescent="0.3">
      <c r="AV2900" s="115" t="str">
        <f t="shared" si="494"/>
        <v>RW1HAVANT CRHT</v>
      </c>
      <c r="AW2900" s="126" t="s">
        <v>5039</v>
      </c>
      <c r="AX2900" s="126" t="s">
        <v>5040</v>
      </c>
      <c r="AY2900" s="126" t="s">
        <v>5039</v>
      </c>
      <c r="AZ2900" s="126" t="s">
        <v>5040</v>
      </c>
      <c r="BA2900" s="126" t="str">
        <f t="shared" si="495"/>
        <v>RW1</v>
      </c>
    </row>
    <row r="2901" spans="48:53" hidden="1" x14ac:dyDescent="0.3">
      <c r="AV2901" s="115" t="str">
        <f t="shared" si="494"/>
        <v>RW1HAVANT OPMH</v>
      </c>
      <c r="AW2901" s="126" t="s">
        <v>5195</v>
      </c>
      <c r="AX2901" s="126" t="s">
        <v>5196</v>
      </c>
      <c r="AY2901" s="126" t="s">
        <v>5195</v>
      </c>
      <c r="AZ2901" s="126" t="s">
        <v>5196</v>
      </c>
      <c r="BA2901" s="126" t="str">
        <f t="shared" si="495"/>
        <v>RW1</v>
      </c>
    </row>
    <row r="2902" spans="48:53" hidden="1" x14ac:dyDescent="0.3">
      <c r="AV2902" s="115" t="str">
        <f t="shared" si="494"/>
        <v>RW1HIGHCROFT</v>
      </c>
      <c r="AW2902" s="126" t="s">
        <v>4959</v>
      </c>
      <c r="AX2902" s="126" t="s">
        <v>4960</v>
      </c>
      <c r="AY2902" s="126" t="s">
        <v>4959</v>
      </c>
      <c r="AZ2902" s="126" t="s">
        <v>4960</v>
      </c>
      <c r="BA2902" s="126" t="str">
        <f t="shared" si="495"/>
        <v>RW1</v>
      </c>
    </row>
    <row r="2903" spans="48:53" hidden="1" x14ac:dyDescent="0.3">
      <c r="AV2903" s="115" t="str">
        <f t="shared" si="494"/>
        <v>RW1HOLLYBANK</v>
      </c>
      <c r="AW2903" s="126" t="s">
        <v>5051</v>
      </c>
      <c r="AX2903" s="126" t="s">
        <v>5052</v>
      </c>
      <c r="AY2903" s="126" t="s">
        <v>5051</v>
      </c>
      <c r="AZ2903" s="126" t="s">
        <v>5052</v>
      </c>
      <c r="BA2903" s="126" t="str">
        <f t="shared" si="495"/>
        <v>RW1</v>
      </c>
    </row>
    <row r="2904" spans="48:53" hidden="1" x14ac:dyDescent="0.3">
      <c r="AV2904" s="115" t="str">
        <f t="shared" si="494"/>
        <v>RW1HOLLYBANK</v>
      </c>
      <c r="AW2904" s="126" t="s">
        <v>5137</v>
      </c>
      <c r="AX2904" s="126" t="s">
        <v>5052</v>
      </c>
      <c r="AY2904" s="126" t="s">
        <v>5137</v>
      </c>
      <c r="AZ2904" s="126" t="s">
        <v>5052</v>
      </c>
      <c r="BA2904" s="126" t="str">
        <f t="shared" si="495"/>
        <v>RW1</v>
      </c>
    </row>
    <row r="2905" spans="48:53" hidden="1" x14ac:dyDescent="0.3">
      <c r="AV2905" s="115" t="str">
        <f t="shared" si="494"/>
        <v>RW1HOME LEA</v>
      </c>
      <c r="AW2905" s="126" t="s">
        <v>5152</v>
      </c>
      <c r="AX2905" s="126" t="s">
        <v>5153</v>
      </c>
      <c r="AY2905" s="126" t="s">
        <v>5152</v>
      </c>
      <c r="AZ2905" s="126" t="s">
        <v>5153</v>
      </c>
      <c r="BA2905" s="126" t="str">
        <f t="shared" si="495"/>
        <v>RW1</v>
      </c>
    </row>
    <row r="2906" spans="48:53" hidden="1" x14ac:dyDescent="0.3">
      <c r="AV2906" s="115" t="str">
        <f t="shared" si="494"/>
        <v>RW1HORSEFAIR MEWS</v>
      </c>
      <c r="AW2906" s="126" t="s">
        <v>5047</v>
      </c>
      <c r="AX2906" s="126" t="s">
        <v>5048</v>
      </c>
      <c r="AY2906" s="126" t="s">
        <v>5047</v>
      </c>
      <c r="AZ2906" s="126" t="s">
        <v>5048</v>
      </c>
      <c r="BA2906" s="126" t="str">
        <f t="shared" si="495"/>
        <v>RW1</v>
      </c>
    </row>
    <row r="2907" spans="48:53" hidden="1" x14ac:dyDescent="0.3">
      <c r="AV2907" s="115" t="str">
        <f t="shared" si="494"/>
        <v>RW1HYTHE HOSPITAL</v>
      </c>
      <c r="AW2907" s="126" t="s">
        <v>4977</v>
      </c>
      <c r="AX2907" s="126" t="s">
        <v>2502</v>
      </c>
      <c r="AY2907" s="126" t="s">
        <v>4977</v>
      </c>
      <c r="AZ2907" s="126" t="s">
        <v>2502</v>
      </c>
      <c r="BA2907" s="126" t="str">
        <f t="shared" si="495"/>
        <v>RW1</v>
      </c>
    </row>
    <row r="2908" spans="48:53" hidden="1" x14ac:dyDescent="0.3">
      <c r="AV2908" s="115" t="str">
        <f t="shared" si="494"/>
        <v>RW1HYTHE HOSPITAL</v>
      </c>
      <c r="AW2908" s="126" t="s">
        <v>5165</v>
      </c>
      <c r="AX2908" s="126" t="s">
        <v>2502</v>
      </c>
      <c r="AY2908" s="126" t="s">
        <v>5165</v>
      </c>
      <c r="AZ2908" s="126" t="s">
        <v>2502</v>
      </c>
      <c r="BA2908" s="126" t="str">
        <f t="shared" si="495"/>
        <v>RW1</v>
      </c>
    </row>
    <row r="2909" spans="48:53" hidden="1" x14ac:dyDescent="0.3">
      <c r="AV2909" s="115" t="str">
        <f t="shared" si="494"/>
        <v>RW1JOHN SHARICH HOUSE</v>
      </c>
      <c r="AW2909" s="127" t="s">
        <v>9879</v>
      </c>
      <c r="AX2909" s="128" t="s">
        <v>9880</v>
      </c>
      <c r="AY2909" s="127" t="s">
        <v>9879</v>
      </c>
      <c r="AZ2909" s="128" t="s">
        <v>9880</v>
      </c>
      <c r="BA2909" s="126" t="str">
        <f t="shared" si="495"/>
        <v>RW1</v>
      </c>
    </row>
    <row r="2910" spans="48:53" hidden="1" x14ac:dyDescent="0.3">
      <c r="AV2910" s="115" t="str">
        <f t="shared" si="494"/>
        <v>RW1KENNETT</v>
      </c>
      <c r="AW2910" s="126" t="s">
        <v>5135</v>
      </c>
      <c r="AX2910" s="126" t="s">
        <v>5136</v>
      </c>
      <c r="AY2910" s="126" t="s">
        <v>5135</v>
      </c>
      <c r="AZ2910" s="126" t="s">
        <v>5136</v>
      </c>
      <c r="BA2910" s="126" t="str">
        <f t="shared" si="495"/>
        <v>RW1</v>
      </c>
    </row>
    <row r="2911" spans="48:53" hidden="1" x14ac:dyDescent="0.3">
      <c r="AV2911" s="115" t="str">
        <f t="shared" si="494"/>
        <v>RW1KING GEORGE V</v>
      </c>
      <c r="AW2911" s="126" t="s">
        <v>4963</v>
      </c>
      <c r="AX2911" s="126" t="s">
        <v>4964</v>
      </c>
      <c r="AY2911" s="126" t="s">
        <v>4963</v>
      </c>
      <c r="AZ2911" s="126" t="s">
        <v>4964</v>
      </c>
      <c r="BA2911" s="126" t="str">
        <f t="shared" si="495"/>
        <v>RW1</v>
      </c>
    </row>
    <row r="2912" spans="48:53" hidden="1" x14ac:dyDescent="0.3">
      <c r="AV2912" s="115" t="str">
        <f t="shared" si="494"/>
        <v>RW1LAUREL ASSESSMENT UNIT</v>
      </c>
      <c r="AW2912" s="126" t="s">
        <v>5013</v>
      </c>
      <c r="AX2912" s="126" t="s">
        <v>5014</v>
      </c>
      <c r="AY2912" s="126" t="s">
        <v>5013</v>
      </c>
      <c r="AZ2912" s="126" t="s">
        <v>5014</v>
      </c>
      <c r="BA2912" s="126" t="str">
        <f t="shared" si="495"/>
        <v>RW1</v>
      </c>
    </row>
    <row r="2913" spans="48:53" hidden="1" x14ac:dyDescent="0.3">
      <c r="AV2913" s="115" t="str">
        <f t="shared" si="494"/>
        <v>RW1LEIGH HOUSE</v>
      </c>
      <c r="AW2913" s="129" t="s">
        <v>9881</v>
      </c>
      <c r="AX2913" s="130" t="s">
        <v>9882</v>
      </c>
      <c r="AY2913" s="129" t="s">
        <v>9881</v>
      </c>
      <c r="AZ2913" s="130" t="s">
        <v>9882</v>
      </c>
      <c r="BA2913" s="126" t="str">
        <f t="shared" si="495"/>
        <v>RW1</v>
      </c>
    </row>
    <row r="2914" spans="48:53" hidden="1" x14ac:dyDescent="0.3">
      <c r="AV2914" s="115" t="str">
        <f t="shared" si="494"/>
        <v>RW1LEONARD CHESHIRE</v>
      </c>
      <c r="AW2914" s="126" t="s">
        <v>4942</v>
      </c>
      <c r="AX2914" s="126" t="s">
        <v>4943</v>
      </c>
      <c r="AY2914" s="126" t="s">
        <v>4942</v>
      </c>
      <c r="AZ2914" s="126" t="s">
        <v>4943</v>
      </c>
      <c r="BA2914" s="126" t="str">
        <f t="shared" si="495"/>
        <v>RW1</v>
      </c>
    </row>
    <row r="2915" spans="48:53" hidden="1" x14ac:dyDescent="0.3">
      <c r="AV2915" s="115" t="str">
        <f t="shared" si="494"/>
        <v>RW1LYMINGTON HOSPITAL</v>
      </c>
      <c r="AW2915" s="126" t="s">
        <v>5209</v>
      </c>
      <c r="AX2915" s="126" t="s">
        <v>5210</v>
      </c>
      <c r="AY2915" s="126" t="s">
        <v>5209</v>
      </c>
      <c r="AZ2915" s="126" t="s">
        <v>5210</v>
      </c>
      <c r="BA2915" s="126" t="str">
        <f t="shared" si="495"/>
        <v>RW1</v>
      </c>
    </row>
    <row r="2916" spans="48:53" hidden="1" x14ac:dyDescent="0.3">
      <c r="AV2916" s="115" t="str">
        <f t="shared" si="494"/>
        <v>RW1LYMINGTON NEW FOREST HOSPITAL</v>
      </c>
      <c r="AW2916" s="126" t="s">
        <v>5223</v>
      </c>
      <c r="AX2916" s="126" t="s">
        <v>2496</v>
      </c>
      <c r="AY2916" s="126" t="s">
        <v>5223</v>
      </c>
      <c r="AZ2916" s="126" t="s">
        <v>2496</v>
      </c>
      <c r="BA2916" s="126" t="str">
        <f t="shared" si="495"/>
        <v>RW1</v>
      </c>
    </row>
    <row r="2917" spans="48:53" hidden="1" x14ac:dyDescent="0.3">
      <c r="AV2917" s="115" t="str">
        <f t="shared" si="494"/>
        <v>RW1LYNDHURST RAVENSWOOD</v>
      </c>
      <c r="AW2917" s="126" t="s">
        <v>5201</v>
      </c>
      <c r="AX2917" s="126" t="s">
        <v>5202</v>
      </c>
      <c r="AY2917" s="126" t="s">
        <v>5201</v>
      </c>
      <c r="AZ2917" s="126" t="s">
        <v>5202</v>
      </c>
      <c r="BA2917" s="126" t="str">
        <f t="shared" si="495"/>
        <v>RW1</v>
      </c>
    </row>
    <row r="2918" spans="48:53" hidden="1" x14ac:dyDescent="0.3">
      <c r="AV2918" s="115" t="str">
        <f t="shared" si="494"/>
        <v>RW1MACILWAIN WARD</v>
      </c>
      <c r="AW2918" s="126" t="s">
        <v>5009</v>
      </c>
      <c r="AX2918" s="126" t="s">
        <v>5010</v>
      </c>
      <c r="AY2918" s="126" t="s">
        <v>5009</v>
      </c>
      <c r="AZ2918" s="126" t="s">
        <v>5010</v>
      </c>
      <c r="BA2918" s="126" t="str">
        <f t="shared" si="495"/>
        <v>RW1</v>
      </c>
    </row>
    <row r="2919" spans="48:53" hidden="1" x14ac:dyDescent="0.3">
      <c r="AV2919" s="115" t="str">
        <f t="shared" si="494"/>
        <v>RW1MALCOLM FAULK RAVENSWOOD</v>
      </c>
      <c r="AW2919" s="126" t="s">
        <v>5061</v>
      </c>
      <c r="AX2919" s="126" t="s">
        <v>5062</v>
      </c>
      <c r="AY2919" s="126" t="s">
        <v>5061</v>
      </c>
      <c r="AZ2919" s="126" t="s">
        <v>5062</v>
      </c>
      <c r="BA2919" s="126" t="str">
        <f t="shared" si="495"/>
        <v>RW1</v>
      </c>
    </row>
    <row r="2920" spans="48:53" hidden="1" x14ac:dyDescent="0.3">
      <c r="AV2920" s="115" t="str">
        <f t="shared" si="494"/>
        <v>RW1MARC</v>
      </c>
      <c r="AW2920" s="126" t="s">
        <v>5098</v>
      </c>
      <c r="AX2920" s="126" t="s">
        <v>5099</v>
      </c>
      <c r="AY2920" s="126" t="s">
        <v>5098</v>
      </c>
      <c r="AZ2920" s="126" t="s">
        <v>5099</v>
      </c>
      <c r="BA2920" s="126" t="str">
        <f t="shared" si="495"/>
        <v>RW1</v>
      </c>
    </row>
    <row r="2921" spans="48:53" hidden="1" x14ac:dyDescent="0.3">
      <c r="AV2921" s="115" t="str">
        <f t="shared" si="494"/>
        <v>RW1MARC EMH</v>
      </c>
      <c r="AW2921" s="126" t="s">
        <v>5199</v>
      </c>
      <c r="AX2921" s="126" t="s">
        <v>5200</v>
      </c>
      <c r="AY2921" s="126" t="s">
        <v>5199</v>
      </c>
      <c r="AZ2921" s="126" t="s">
        <v>5200</v>
      </c>
      <c r="BA2921" s="126" t="str">
        <f t="shared" si="495"/>
        <v>RW1</v>
      </c>
    </row>
    <row r="2922" spans="48:53" hidden="1" x14ac:dyDescent="0.3">
      <c r="AV2922" s="115" t="str">
        <f t="shared" si="494"/>
        <v>RW1MARY GRAHAM RAVENSWOOD</v>
      </c>
      <c r="AW2922" s="126" t="s">
        <v>5059</v>
      </c>
      <c r="AX2922" s="126" t="s">
        <v>5060</v>
      </c>
      <c r="AY2922" s="126" t="s">
        <v>5059</v>
      </c>
      <c r="AZ2922" s="126" t="s">
        <v>5060</v>
      </c>
      <c r="BA2922" s="126" t="str">
        <f t="shared" si="495"/>
        <v>RW1</v>
      </c>
    </row>
    <row r="2923" spans="48:53" hidden="1" x14ac:dyDescent="0.3">
      <c r="AV2923" s="115" t="str">
        <f t="shared" si="494"/>
        <v>RW1MELBURY LODGE</v>
      </c>
      <c r="AW2923" s="127" t="s">
        <v>9883</v>
      </c>
      <c r="AX2923" s="128" t="s">
        <v>9884</v>
      </c>
      <c r="AY2923" s="127" t="s">
        <v>9883</v>
      </c>
      <c r="AZ2923" s="128" t="s">
        <v>9884</v>
      </c>
      <c r="BA2923" s="126" t="str">
        <f t="shared" si="495"/>
        <v>RW1</v>
      </c>
    </row>
    <row r="2924" spans="48:53" hidden="1" x14ac:dyDescent="0.3">
      <c r="AV2924" s="115" t="str">
        <f t="shared" si="494"/>
        <v>RW1MEON VALLEY RAVENSWOOD</v>
      </c>
      <c r="AW2924" s="126" t="s">
        <v>5063</v>
      </c>
      <c r="AX2924" s="126" t="s">
        <v>5064</v>
      </c>
      <c r="AY2924" s="126" t="s">
        <v>5063</v>
      </c>
      <c r="AZ2924" s="126" t="s">
        <v>5064</v>
      </c>
      <c r="BA2924" s="126" t="str">
        <f t="shared" si="495"/>
        <v>RW1</v>
      </c>
    </row>
    <row r="2925" spans="48:53" hidden="1" x14ac:dyDescent="0.3">
      <c r="AV2925" s="115" t="str">
        <f t="shared" si="494"/>
        <v>RW1MIDHANTS &amp; EASTLEIGH TVS CRHT</v>
      </c>
      <c r="AW2925" s="126" t="s">
        <v>5084</v>
      </c>
      <c r="AX2925" s="126" t="s">
        <v>5085</v>
      </c>
      <c r="AY2925" s="126" t="s">
        <v>5084</v>
      </c>
      <c r="AZ2925" s="126" t="s">
        <v>5085</v>
      </c>
      <c r="BA2925" s="126" t="str">
        <f t="shared" si="495"/>
        <v>RW1</v>
      </c>
    </row>
    <row r="2926" spans="48:53" hidden="1" x14ac:dyDescent="0.3">
      <c r="AV2926" s="115" t="str">
        <f t="shared" si="494"/>
        <v>RW1MIDHANTS CLDT</v>
      </c>
      <c r="AW2926" s="126" t="s">
        <v>5065</v>
      </c>
      <c r="AX2926" s="126" t="s">
        <v>5066</v>
      </c>
      <c r="AY2926" s="126" t="s">
        <v>5065</v>
      </c>
      <c r="AZ2926" s="126" t="s">
        <v>5066</v>
      </c>
      <c r="BA2926" s="126" t="str">
        <f t="shared" si="495"/>
        <v>RW1</v>
      </c>
    </row>
    <row r="2927" spans="48:53" hidden="1" x14ac:dyDescent="0.3">
      <c r="AV2927" s="115" t="str">
        <f t="shared" si="494"/>
        <v>RW1MIDHANTS CLDT</v>
      </c>
      <c r="AW2927" s="126" t="s">
        <v>5185</v>
      </c>
      <c r="AX2927" s="126" t="s">
        <v>5066</v>
      </c>
      <c r="AY2927" s="126" t="s">
        <v>5185</v>
      </c>
      <c r="AZ2927" s="126" t="s">
        <v>5066</v>
      </c>
      <c r="BA2927" s="126" t="str">
        <f t="shared" si="495"/>
        <v>RW1</v>
      </c>
    </row>
    <row r="2928" spans="48:53" hidden="1" x14ac:dyDescent="0.3">
      <c r="AV2928" s="115" t="str">
        <f t="shared" si="494"/>
        <v>RW1MILFORD ON SEA WAR MEMORIAL HOSPITAL</v>
      </c>
      <c r="AW2928" s="126" t="s">
        <v>5116</v>
      </c>
      <c r="AX2928" s="126" t="s">
        <v>5117</v>
      </c>
      <c r="AY2928" s="126" t="s">
        <v>5116</v>
      </c>
      <c r="AZ2928" s="126" t="s">
        <v>5117</v>
      </c>
      <c r="BA2928" s="126" t="str">
        <f t="shared" si="495"/>
        <v>RW1</v>
      </c>
    </row>
    <row r="2929" spans="48:53" hidden="1" x14ac:dyDescent="0.3">
      <c r="AV2929" s="115" t="str">
        <f t="shared" si="494"/>
        <v>RW1MILLVIEW</v>
      </c>
      <c r="AW2929" s="126" t="s">
        <v>5154</v>
      </c>
      <c r="AX2929" s="126" t="s">
        <v>5155</v>
      </c>
      <c r="AY2929" s="126" t="s">
        <v>5154</v>
      </c>
      <c r="AZ2929" s="126" t="s">
        <v>5155</v>
      </c>
      <c r="BA2929" s="126" t="str">
        <f t="shared" si="495"/>
        <v>RW1</v>
      </c>
    </row>
    <row r="2930" spans="48:53" hidden="1" x14ac:dyDescent="0.3">
      <c r="AV2930" s="115" t="str">
        <f t="shared" si="494"/>
        <v>RW1MOORGREEN HOSPITAL</v>
      </c>
      <c r="AW2930" s="126" t="s">
        <v>4995</v>
      </c>
      <c r="AX2930" s="126" t="s">
        <v>2411</v>
      </c>
      <c r="AY2930" s="126" t="s">
        <v>4995</v>
      </c>
      <c r="AZ2930" s="126" t="s">
        <v>2411</v>
      </c>
      <c r="BA2930" s="126" t="str">
        <f t="shared" si="495"/>
        <v>RW1</v>
      </c>
    </row>
    <row r="2931" spans="48:53" hidden="1" x14ac:dyDescent="0.3">
      <c r="AV2931" s="115" t="str">
        <f t="shared" si="494"/>
        <v>RW1N WILTS</v>
      </c>
      <c r="AW2931" s="126" t="s">
        <v>5138</v>
      </c>
      <c r="AX2931" s="126" t="s">
        <v>5139</v>
      </c>
      <c r="AY2931" s="126" t="s">
        <v>5138</v>
      </c>
      <c r="AZ2931" s="126" t="s">
        <v>5139</v>
      </c>
      <c r="BA2931" s="126" t="str">
        <f t="shared" si="495"/>
        <v>RW1</v>
      </c>
    </row>
    <row r="2932" spans="48:53" hidden="1" x14ac:dyDescent="0.3">
      <c r="AV2932" s="115" t="str">
        <f t="shared" si="494"/>
        <v>RW1NEW FOREST AOT</v>
      </c>
      <c r="AW2932" s="126" t="s">
        <v>5090</v>
      </c>
      <c r="AX2932" s="126" t="s">
        <v>5091</v>
      </c>
      <c r="AY2932" s="126" t="s">
        <v>5090</v>
      </c>
      <c r="AZ2932" s="126" t="s">
        <v>5091</v>
      </c>
      <c r="BA2932" s="126" t="str">
        <f t="shared" si="495"/>
        <v>RW1</v>
      </c>
    </row>
    <row r="2933" spans="48:53" hidden="1" x14ac:dyDescent="0.3">
      <c r="AV2933" s="115" t="str">
        <f t="shared" si="494"/>
        <v>RW1NEW FOREST CLDT</v>
      </c>
      <c r="AW2933" s="126" t="s">
        <v>5067</v>
      </c>
      <c r="AX2933" s="126" t="s">
        <v>5068</v>
      </c>
      <c r="AY2933" s="126" t="s">
        <v>5067</v>
      </c>
      <c r="AZ2933" s="126" t="s">
        <v>5068</v>
      </c>
      <c r="BA2933" s="126" t="str">
        <f t="shared" si="495"/>
        <v>RW1</v>
      </c>
    </row>
    <row r="2934" spans="48:53" hidden="1" x14ac:dyDescent="0.3">
      <c r="AV2934" s="115" t="str">
        <f t="shared" si="494"/>
        <v>RW1NEW FOREST CLDT</v>
      </c>
      <c r="AW2934" s="126" t="s">
        <v>5197</v>
      </c>
      <c r="AX2934" s="126" t="s">
        <v>5068</v>
      </c>
      <c r="AY2934" s="126" t="s">
        <v>5197</v>
      </c>
      <c r="AZ2934" s="126" t="s">
        <v>5068</v>
      </c>
      <c r="BA2934" s="126" t="str">
        <f t="shared" si="495"/>
        <v>RW1</v>
      </c>
    </row>
    <row r="2935" spans="48:53" hidden="1" x14ac:dyDescent="0.3">
      <c r="AV2935" s="115" t="str">
        <f t="shared" si="494"/>
        <v>RW1NORTH HANTS CLDT</v>
      </c>
      <c r="AW2935" s="126" t="s">
        <v>5192</v>
      </c>
      <c r="AX2935" s="126" t="s">
        <v>5193</v>
      </c>
      <c r="AY2935" s="126" t="s">
        <v>5192</v>
      </c>
      <c r="AZ2935" s="126" t="s">
        <v>5193</v>
      </c>
      <c r="BA2935" s="126" t="str">
        <f t="shared" si="495"/>
        <v>RW1</v>
      </c>
    </row>
    <row r="2936" spans="48:53" hidden="1" x14ac:dyDescent="0.3">
      <c r="AV2936" s="115" t="str">
        <f t="shared" si="494"/>
        <v>RW1OAKRIDGE HALL FOR ALL</v>
      </c>
      <c r="AW2936" s="126" t="s">
        <v>5115</v>
      </c>
      <c r="AX2936" s="126" t="s">
        <v>2516</v>
      </c>
      <c r="AY2936" s="126" t="s">
        <v>5115</v>
      </c>
      <c r="AZ2936" s="126" t="s">
        <v>2516</v>
      </c>
      <c r="BA2936" s="126" t="str">
        <f t="shared" si="495"/>
        <v>RW1</v>
      </c>
    </row>
    <row r="2937" spans="48:53" hidden="1" x14ac:dyDescent="0.3">
      <c r="AV2937" s="115" t="str">
        <f t="shared" si="494"/>
        <v>RW1ODIHAM COTTAGE HOSPITAL</v>
      </c>
      <c r="AW2937" s="126" t="s">
        <v>4948</v>
      </c>
      <c r="AX2937" s="126" t="s">
        <v>4949</v>
      </c>
      <c r="AY2937" s="126" t="s">
        <v>4948</v>
      </c>
      <c r="AZ2937" s="126" t="s">
        <v>4949</v>
      </c>
      <c r="BA2937" s="126" t="str">
        <f t="shared" si="495"/>
        <v>RW1</v>
      </c>
    </row>
    <row r="2938" spans="48:53" hidden="1" x14ac:dyDescent="0.3">
      <c r="AV2938" s="115" t="str">
        <f t="shared" si="494"/>
        <v>RW1OLD CAT</v>
      </c>
      <c r="AW2938" s="126" t="s">
        <v>5140</v>
      </c>
      <c r="AX2938" s="126" t="s">
        <v>5141</v>
      </c>
      <c r="AY2938" s="126" t="s">
        <v>5140</v>
      </c>
      <c r="AZ2938" s="126" t="s">
        <v>5141</v>
      </c>
      <c r="BA2938" s="126" t="str">
        <f t="shared" si="495"/>
        <v>RW1</v>
      </c>
    </row>
    <row r="2939" spans="48:53" hidden="1" x14ac:dyDescent="0.3">
      <c r="AV2939" s="115" t="str">
        <f t="shared" si="494"/>
        <v>RW1OLD TIMBERS</v>
      </c>
      <c r="AW2939" s="126" t="s">
        <v>5156</v>
      </c>
      <c r="AX2939" s="126" t="s">
        <v>5157</v>
      </c>
      <c r="AY2939" s="126" t="s">
        <v>5156</v>
      </c>
      <c r="AZ2939" s="126" t="s">
        <v>5157</v>
      </c>
      <c r="BA2939" s="126" t="str">
        <f t="shared" si="495"/>
        <v>RW1</v>
      </c>
    </row>
    <row r="2940" spans="48:53" hidden="1" x14ac:dyDescent="0.3">
      <c r="AV2940" s="115" t="str">
        <f t="shared" si="494"/>
        <v>RW1OLD VICARAGE</v>
      </c>
      <c r="AW2940" s="126" t="s">
        <v>5025</v>
      </c>
      <c r="AX2940" s="126" t="s">
        <v>5026</v>
      </c>
      <c r="AY2940" s="126" t="s">
        <v>5025</v>
      </c>
      <c r="AZ2940" s="126" t="s">
        <v>5026</v>
      </c>
      <c r="BA2940" s="126" t="str">
        <f t="shared" si="495"/>
        <v>RW1</v>
      </c>
    </row>
    <row r="2941" spans="48:53" hidden="1" x14ac:dyDescent="0.3">
      <c r="AV2941" s="115" t="str">
        <f t="shared" si="494"/>
        <v>RW1OLDER PERSONS' RAU</v>
      </c>
      <c r="AW2941" s="126" t="s">
        <v>5005</v>
      </c>
      <c r="AX2941" s="126" t="s">
        <v>5006</v>
      </c>
      <c r="AY2941" s="126" t="s">
        <v>5005</v>
      </c>
      <c r="AZ2941" s="126" t="s">
        <v>5006</v>
      </c>
      <c r="BA2941" s="126" t="str">
        <f t="shared" si="495"/>
        <v>RW1</v>
      </c>
    </row>
    <row r="2942" spans="48:53" hidden="1" x14ac:dyDescent="0.3">
      <c r="AV2942" s="115" t="str">
        <f t="shared" si="494"/>
        <v>RW1PAEDIATRIC HASLEMERE</v>
      </c>
      <c r="AW2942" s="126" t="s">
        <v>4982</v>
      </c>
      <c r="AX2942" s="126" t="s">
        <v>4983</v>
      </c>
      <c r="AY2942" s="126" t="s">
        <v>4982</v>
      </c>
      <c r="AZ2942" s="126" t="s">
        <v>4983</v>
      </c>
      <c r="BA2942" s="126" t="str">
        <f t="shared" si="495"/>
        <v>RW1</v>
      </c>
    </row>
    <row r="2943" spans="48:53" hidden="1" x14ac:dyDescent="0.3">
      <c r="AV2943" s="115" t="str">
        <f t="shared" si="494"/>
        <v>RW1PARKLANDS HOSPITAL</v>
      </c>
      <c r="AW2943" s="126" t="s">
        <v>5043</v>
      </c>
      <c r="AX2943" s="126" t="s">
        <v>5044</v>
      </c>
      <c r="AY2943" s="126" t="s">
        <v>5043</v>
      </c>
      <c r="AZ2943" s="126" t="s">
        <v>5044</v>
      </c>
      <c r="BA2943" s="126" t="str">
        <f t="shared" si="495"/>
        <v>RW1</v>
      </c>
    </row>
    <row r="2944" spans="48:53" hidden="1" x14ac:dyDescent="0.3">
      <c r="AV2944" s="115" t="str">
        <f t="shared" si="494"/>
        <v>RW1PEACH COTTAGE</v>
      </c>
      <c r="AW2944" s="126" t="s">
        <v>5045</v>
      </c>
      <c r="AX2944" s="126" t="s">
        <v>5046</v>
      </c>
      <c r="AY2944" s="126" t="s">
        <v>5045</v>
      </c>
      <c r="AZ2944" s="126" t="s">
        <v>5046</v>
      </c>
      <c r="BA2944" s="126" t="str">
        <f t="shared" si="495"/>
        <v>RW1</v>
      </c>
    </row>
    <row r="2945" spans="48:53" hidden="1" x14ac:dyDescent="0.3">
      <c r="AV2945" s="115" t="str">
        <f t="shared" ref="AV2945:AV3008" si="496">CONCATENATE(LEFT(AW2945, 3),AX2945)</f>
        <v>RW1PEAKLANDS</v>
      </c>
      <c r="AW2945" s="126" t="s">
        <v>5158</v>
      </c>
      <c r="AX2945" s="126" t="s">
        <v>5159</v>
      </c>
      <c r="AY2945" s="126" t="s">
        <v>5158</v>
      </c>
      <c r="AZ2945" s="126" t="s">
        <v>5159</v>
      </c>
      <c r="BA2945" s="126" t="str">
        <f t="shared" ref="BA2945:BA3008" si="497">LEFT(AY2945,3)</f>
        <v>RW1</v>
      </c>
    </row>
    <row r="2946" spans="48:53" hidden="1" x14ac:dyDescent="0.3">
      <c r="AV2946" s="115" t="str">
        <f t="shared" si="496"/>
        <v>RW1PETERSFIELD HOSPITAL</v>
      </c>
      <c r="AW2946" s="126" t="s">
        <v>5020</v>
      </c>
      <c r="AX2946" s="126" t="s">
        <v>2484</v>
      </c>
      <c r="AY2946" s="126" t="s">
        <v>5020</v>
      </c>
      <c r="AZ2946" s="126" t="s">
        <v>2484</v>
      </c>
      <c r="BA2946" s="126" t="str">
        <f t="shared" si="497"/>
        <v>RW1</v>
      </c>
    </row>
    <row r="2947" spans="48:53" hidden="1" x14ac:dyDescent="0.3">
      <c r="AV2947" s="115" t="str">
        <f t="shared" si="496"/>
        <v>RW1PHOENIX DAY HOSPITAL</v>
      </c>
      <c r="AW2947" s="126" t="s">
        <v>5160</v>
      </c>
      <c r="AX2947" s="126" t="s">
        <v>5161</v>
      </c>
      <c r="AY2947" s="126" t="s">
        <v>5160</v>
      </c>
      <c r="AZ2947" s="126" t="s">
        <v>5161</v>
      </c>
      <c r="BA2947" s="126" t="str">
        <f t="shared" si="497"/>
        <v>RW1</v>
      </c>
    </row>
    <row r="2948" spans="48:53" hidden="1" x14ac:dyDescent="0.3">
      <c r="AV2948" s="115" t="str">
        <f t="shared" si="496"/>
        <v>RW1PINEWOOD</v>
      </c>
      <c r="AW2948" s="126" t="s">
        <v>5108</v>
      </c>
      <c r="AX2948" s="126" t="s">
        <v>5109</v>
      </c>
      <c r="AY2948" s="126" t="s">
        <v>5108</v>
      </c>
      <c r="AZ2948" s="126" t="s">
        <v>5109</v>
      </c>
      <c r="BA2948" s="126" t="str">
        <f t="shared" si="497"/>
        <v>RW1</v>
      </c>
    </row>
    <row r="2949" spans="48:53" hidden="1" x14ac:dyDescent="0.3">
      <c r="AV2949" s="115" t="str">
        <f t="shared" si="496"/>
        <v>RW1POLES COPSE</v>
      </c>
      <c r="AW2949" s="126" t="s">
        <v>5233</v>
      </c>
      <c r="AX2949" s="126" t="s">
        <v>5234</v>
      </c>
      <c r="AY2949" s="126" t="s">
        <v>5233</v>
      </c>
      <c r="AZ2949" s="126" t="s">
        <v>5234</v>
      </c>
      <c r="BA2949" s="126" t="str">
        <f t="shared" si="497"/>
        <v>RW1</v>
      </c>
    </row>
    <row r="2950" spans="48:53" hidden="1" x14ac:dyDescent="0.3">
      <c r="AV2950" s="115" t="str">
        <f t="shared" si="496"/>
        <v>RW1POTTERIES SOCIAL CARE</v>
      </c>
      <c r="AW2950" s="126" t="s">
        <v>5119</v>
      </c>
      <c r="AX2950" s="126" t="s">
        <v>5120</v>
      </c>
      <c r="AY2950" s="126" t="s">
        <v>5119</v>
      </c>
      <c r="AZ2950" s="126" t="s">
        <v>5120</v>
      </c>
      <c r="BA2950" s="126" t="str">
        <f t="shared" si="497"/>
        <v>RW1</v>
      </c>
    </row>
    <row r="2951" spans="48:53" hidden="1" x14ac:dyDescent="0.3">
      <c r="AV2951" s="115" t="str">
        <f t="shared" si="496"/>
        <v>RW1PRINCESS ANNE HOSPITAL</v>
      </c>
      <c r="AW2951" s="126" t="s">
        <v>5224</v>
      </c>
      <c r="AX2951" s="126" t="s">
        <v>2432</v>
      </c>
      <c r="AY2951" s="126" t="s">
        <v>5224</v>
      </c>
      <c r="AZ2951" s="126" t="s">
        <v>2432</v>
      </c>
      <c r="BA2951" s="126" t="str">
        <f t="shared" si="497"/>
        <v>RW1</v>
      </c>
    </row>
    <row r="2952" spans="48:53" hidden="1" x14ac:dyDescent="0.3">
      <c r="AV2952" s="115" t="str">
        <f t="shared" si="496"/>
        <v>RW1PSYCHOTHERAPY</v>
      </c>
      <c r="AW2952" s="126" t="s">
        <v>5086</v>
      </c>
      <c r="AX2952" s="126" t="s">
        <v>5087</v>
      </c>
      <c r="AY2952" s="126" t="s">
        <v>5086</v>
      </c>
      <c r="AZ2952" s="126" t="s">
        <v>5087</v>
      </c>
      <c r="BA2952" s="126" t="str">
        <f t="shared" si="497"/>
        <v>RW1</v>
      </c>
    </row>
    <row r="2953" spans="48:53" hidden="1" x14ac:dyDescent="0.3">
      <c r="AV2953" s="115" t="str">
        <f t="shared" si="496"/>
        <v>RW1PSYCHOTHERAPY</v>
      </c>
      <c r="AW2953" s="126" t="s">
        <v>5187</v>
      </c>
      <c r="AX2953" s="126" t="s">
        <v>5087</v>
      </c>
      <c r="AY2953" s="126" t="s">
        <v>5187</v>
      </c>
      <c r="AZ2953" s="126" t="s">
        <v>5087</v>
      </c>
      <c r="BA2953" s="126" t="str">
        <f t="shared" si="497"/>
        <v>RW1</v>
      </c>
    </row>
    <row r="2954" spans="48:53" hidden="1" x14ac:dyDescent="0.3">
      <c r="AV2954" s="115" t="str">
        <f t="shared" si="496"/>
        <v>RW1PSYCHOTHERAPY</v>
      </c>
      <c r="AW2954" s="126" t="s">
        <v>5215</v>
      </c>
      <c r="AX2954" s="126" t="s">
        <v>5087</v>
      </c>
      <c r="AY2954" s="126" t="s">
        <v>5215</v>
      </c>
      <c r="AZ2954" s="126" t="s">
        <v>5087</v>
      </c>
      <c r="BA2954" s="126" t="str">
        <f t="shared" si="497"/>
        <v>RW1</v>
      </c>
    </row>
    <row r="2955" spans="48:53" hidden="1" x14ac:dyDescent="0.3">
      <c r="AV2955" s="115" t="str">
        <f t="shared" si="496"/>
        <v>RW1RAPID ASSESSMENT UNIT</v>
      </c>
      <c r="AW2955" s="126" t="s">
        <v>5007</v>
      </c>
      <c r="AX2955" s="126" t="s">
        <v>5008</v>
      </c>
      <c r="AY2955" s="126" t="s">
        <v>5007</v>
      </c>
      <c r="AZ2955" s="126" t="s">
        <v>5008</v>
      </c>
      <c r="BA2955" s="126" t="str">
        <f t="shared" si="497"/>
        <v>RW1</v>
      </c>
    </row>
    <row r="2956" spans="48:53" hidden="1" x14ac:dyDescent="0.3">
      <c r="AV2956" s="115" t="str">
        <f t="shared" si="496"/>
        <v>RW1RAVENSWOOD HOUSE</v>
      </c>
      <c r="AW2956" s="127" t="s">
        <v>9885</v>
      </c>
      <c r="AX2956" s="128" t="s">
        <v>9886</v>
      </c>
      <c r="AY2956" s="127" t="s">
        <v>9885</v>
      </c>
      <c r="AZ2956" s="128" t="s">
        <v>9886</v>
      </c>
      <c r="BA2956" s="126" t="str">
        <f t="shared" si="497"/>
        <v>RW1</v>
      </c>
    </row>
    <row r="2957" spans="48:53" hidden="1" x14ac:dyDescent="0.3">
      <c r="AV2957" s="115" t="str">
        <f t="shared" si="496"/>
        <v>RW1REDCLYFFE BENGALOWS</v>
      </c>
      <c r="AW2957" s="126" t="s">
        <v>5162</v>
      </c>
      <c r="AX2957" s="126" t="s">
        <v>5163</v>
      </c>
      <c r="AY2957" s="126" t="s">
        <v>5162</v>
      </c>
      <c r="AZ2957" s="126" t="s">
        <v>5163</v>
      </c>
      <c r="BA2957" s="126" t="str">
        <f t="shared" si="497"/>
        <v>RW1</v>
      </c>
    </row>
    <row r="2958" spans="48:53" hidden="1" x14ac:dyDescent="0.3">
      <c r="AV2958" s="115" t="str">
        <f t="shared" si="496"/>
        <v>RW1REHAB F&amp;G</v>
      </c>
      <c r="AW2958" s="126" t="s">
        <v>5094</v>
      </c>
      <c r="AX2958" s="126" t="s">
        <v>5095</v>
      </c>
      <c r="AY2958" s="126" t="s">
        <v>5094</v>
      </c>
      <c r="AZ2958" s="126" t="s">
        <v>5095</v>
      </c>
      <c r="BA2958" s="126" t="str">
        <f t="shared" si="497"/>
        <v>RW1</v>
      </c>
    </row>
    <row r="2959" spans="48:53" hidden="1" x14ac:dyDescent="0.3">
      <c r="AV2959" s="115" t="str">
        <f t="shared" si="496"/>
        <v>RW1REHAB FAREHAM &amp; GOSPORT</v>
      </c>
      <c r="AW2959" s="126" t="s">
        <v>5041</v>
      </c>
      <c r="AX2959" s="126" t="s">
        <v>5042</v>
      </c>
      <c r="AY2959" s="126" t="s">
        <v>5041</v>
      </c>
      <c r="AZ2959" s="126" t="s">
        <v>5042</v>
      </c>
      <c r="BA2959" s="126" t="str">
        <f t="shared" si="497"/>
        <v>RW1</v>
      </c>
    </row>
    <row r="2960" spans="48:53" hidden="1" x14ac:dyDescent="0.3">
      <c r="AV2960" s="115" t="str">
        <f t="shared" si="496"/>
        <v>RW1REHAB NEW FOREST</v>
      </c>
      <c r="AW2960" s="126" t="s">
        <v>5082</v>
      </c>
      <c r="AX2960" s="126" t="s">
        <v>5083</v>
      </c>
      <c r="AY2960" s="126" t="s">
        <v>5082</v>
      </c>
      <c r="AZ2960" s="126" t="s">
        <v>5083</v>
      </c>
      <c r="BA2960" s="126" t="str">
        <f t="shared" si="497"/>
        <v>RW1</v>
      </c>
    </row>
    <row r="2961" spans="48:53" hidden="1" x14ac:dyDescent="0.3">
      <c r="AV2961" s="115" t="str">
        <f t="shared" si="496"/>
        <v>RW1REHAB SOUTHAMPTON</v>
      </c>
      <c r="AW2961" s="126" t="s">
        <v>5073</v>
      </c>
      <c r="AX2961" s="126" t="s">
        <v>5074</v>
      </c>
      <c r="AY2961" s="126" t="s">
        <v>5073</v>
      </c>
      <c r="AZ2961" s="126" t="s">
        <v>5074</v>
      </c>
      <c r="BA2961" s="126" t="str">
        <f t="shared" si="497"/>
        <v>RW1</v>
      </c>
    </row>
    <row r="2962" spans="48:53" hidden="1" x14ac:dyDescent="0.3">
      <c r="AV2962" s="115" t="str">
        <f t="shared" si="496"/>
        <v>RW1REHAB SOUTHAMPTON</v>
      </c>
      <c r="AW2962" s="126" t="s">
        <v>5081</v>
      </c>
      <c r="AX2962" s="126" t="s">
        <v>5074</v>
      </c>
      <c r="AY2962" s="126" t="s">
        <v>5081</v>
      </c>
      <c r="AZ2962" s="126" t="s">
        <v>5074</v>
      </c>
      <c r="BA2962" s="126" t="str">
        <f t="shared" si="497"/>
        <v>RW1</v>
      </c>
    </row>
    <row r="2963" spans="48:53" hidden="1" x14ac:dyDescent="0.3">
      <c r="AV2963" s="115" t="str">
        <f t="shared" si="496"/>
        <v>RW1ROMSEY HOSPITAL</v>
      </c>
      <c r="AW2963" s="126" t="s">
        <v>4984</v>
      </c>
      <c r="AX2963" s="126" t="s">
        <v>2440</v>
      </c>
      <c r="AY2963" s="126" t="s">
        <v>4984</v>
      </c>
      <c r="AZ2963" s="126" t="s">
        <v>2440</v>
      </c>
      <c r="BA2963" s="126" t="str">
        <f t="shared" si="497"/>
        <v>RW1</v>
      </c>
    </row>
    <row r="2964" spans="48:53" hidden="1" x14ac:dyDescent="0.3">
      <c r="AV2964" s="115" t="str">
        <f t="shared" si="496"/>
        <v>RW1ROMSEY HOSPITAL</v>
      </c>
      <c r="AW2964" s="126" t="s">
        <v>5118</v>
      </c>
      <c r="AX2964" s="126" t="s">
        <v>2440</v>
      </c>
      <c r="AY2964" s="126" t="s">
        <v>5118</v>
      </c>
      <c r="AZ2964" s="126" t="s">
        <v>2440</v>
      </c>
      <c r="BA2964" s="126" t="str">
        <f t="shared" si="497"/>
        <v>RW1</v>
      </c>
    </row>
    <row r="2965" spans="48:53" hidden="1" x14ac:dyDescent="0.3">
      <c r="AV2965" s="115" t="str">
        <f t="shared" si="496"/>
        <v>RW1ROWAN WARD</v>
      </c>
      <c r="AW2965" s="126" t="s">
        <v>5011</v>
      </c>
      <c r="AX2965" s="126" t="s">
        <v>5012</v>
      </c>
      <c r="AY2965" s="126" t="s">
        <v>5011</v>
      </c>
      <c r="AZ2965" s="126" t="s">
        <v>5012</v>
      </c>
      <c r="BA2965" s="126" t="str">
        <f t="shared" si="497"/>
        <v>RW1</v>
      </c>
    </row>
    <row r="2966" spans="48:53" hidden="1" x14ac:dyDescent="0.3">
      <c r="AV2966" s="115" t="str">
        <f t="shared" si="496"/>
        <v>RW1ROYAL HAMPSHIRE HOSPITAL</v>
      </c>
      <c r="AW2966" s="126" t="s">
        <v>4997</v>
      </c>
      <c r="AX2966" s="126" t="s">
        <v>4998</v>
      </c>
      <c r="AY2966" s="126" t="s">
        <v>4997</v>
      </c>
      <c r="AZ2966" s="126" t="s">
        <v>4998</v>
      </c>
      <c r="BA2966" s="126" t="str">
        <f t="shared" si="497"/>
        <v>RW1</v>
      </c>
    </row>
    <row r="2967" spans="48:53" hidden="1" x14ac:dyDescent="0.3">
      <c r="AV2967" s="115" t="str">
        <f t="shared" si="496"/>
        <v>RW1ROYAL SOUTH HANTS HOSPITAL</v>
      </c>
      <c r="AW2967" s="126" t="s">
        <v>5225</v>
      </c>
      <c r="AX2967" s="126" t="s">
        <v>5226</v>
      </c>
      <c r="AY2967" s="126" t="s">
        <v>5225</v>
      </c>
      <c r="AZ2967" s="126" t="s">
        <v>5226</v>
      </c>
      <c r="BA2967" s="126" t="str">
        <f t="shared" si="497"/>
        <v>RW1</v>
      </c>
    </row>
    <row r="2968" spans="48:53" hidden="1" x14ac:dyDescent="0.3">
      <c r="AV2968" s="115" t="str">
        <f t="shared" si="496"/>
        <v>RW1S WILTS</v>
      </c>
      <c r="AW2968" s="126" t="s">
        <v>5142</v>
      </c>
      <c r="AX2968" s="126" t="s">
        <v>5143</v>
      </c>
      <c r="AY2968" s="126" t="s">
        <v>5142</v>
      </c>
      <c r="AZ2968" s="126" t="s">
        <v>5143</v>
      </c>
      <c r="BA2968" s="126" t="str">
        <f t="shared" si="497"/>
        <v>RW1</v>
      </c>
    </row>
    <row r="2969" spans="48:53" hidden="1" x14ac:dyDescent="0.3">
      <c r="AV2969" s="115" t="str">
        <f t="shared" si="496"/>
        <v>RW1SHAWFORD WARD</v>
      </c>
      <c r="AW2969" s="126" t="s">
        <v>4955</v>
      </c>
      <c r="AX2969" s="126" t="s">
        <v>4956</v>
      </c>
      <c r="AY2969" s="126" t="s">
        <v>4955</v>
      </c>
      <c r="AZ2969" s="126" t="s">
        <v>4956</v>
      </c>
      <c r="BA2969" s="126" t="str">
        <f t="shared" si="497"/>
        <v>RW1</v>
      </c>
    </row>
    <row r="2970" spans="48:53" hidden="1" x14ac:dyDescent="0.3">
      <c r="AV2970" s="115" t="str">
        <f t="shared" si="496"/>
        <v>RW1SOLENT MIND</v>
      </c>
      <c r="AW2970" s="126" t="s">
        <v>5110</v>
      </c>
      <c r="AX2970" s="126" t="s">
        <v>5111</v>
      </c>
      <c r="AY2970" s="126" t="s">
        <v>5110</v>
      </c>
      <c r="AZ2970" s="126" t="s">
        <v>5111</v>
      </c>
      <c r="BA2970" s="126" t="str">
        <f t="shared" si="497"/>
        <v>RW1</v>
      </c>
    </row>
    <row r="2971" spans="48:53" hidden="1" x14ac:dyDescent="0.3">
      <c r="AV2971" s="115" t="str">
        <f t="shared" si="496"/>
        <v>RW1SOTON CITY CLDT</v>
      </c>
      <c r="AW2971" s="126" t="s">
        <v>5190</v>
      </c>
      <c r="AX2971" s="126" t="s">
        <v>5191</v>
      </c>
      <c r="AY2971" s="126" t="s">
        <v>5190</v>
      </c>
      <c r="AZ2971" s="126" t="s">
        <v>5191</v>
      </c>
      <c r="BA2971" s="126" t="str">
        <f t="shared" si="497"/>
        <v>RW1</v>
      </c>
    </row>
    <row r="2972" spans="48:53" hidden="1" x14ac:dyDescent="0.3">
      <c r="AV2972" s="115" t="str">
        <f t="shared" si="496"/>
        <v>RW1SOUTH WILTS CTPLD</v>
      </c>
      <c r="AW2972" s="126" t="s">
        <v>5130</v>
      </c>
      <c r="AX2972" s="126" t="s">
        <v>5131</v>
      </c>
      <c r="AY2972" s="126" t="s">
        <v>5130</v>
      </c>
      <c r="AZ2972" s="126" t="s">
        <v>5131</v>
      </c>
      <c r="BA2972" s="126" t="str">
        <f t="shared" si="497"/>
        <v>RW1</v>
      </c>
    </row>
    <row r="2973" spans="48:53" hidden="1" x14ac:dyDescent="0.3">
      <c r="AV2973" s="115" t="str">
        <f t="shared" si="496"/>
        <v>RW1SOUTHAMPTON CITY CLDT</v>
      </c>
      <c r="AW2973" s="126" t="s">
        <v>5069</v>
      </c>
      <c r="AX2973" s="126" t="s">
        <v>5070</v>
      </c>
      <c r="AY2973" s="126" t="s">
        <v>5069</v>
      </c>
      <c r="AZ2973" s="126" t="s">
        <v>5070</v>
      </c>
      <c r="BA2973" s="126" t="str">
        <f t="shared" si="497"/>
        <v>RW1</v>
      </c>
    </row>
    <row r="2974" spans="48:53" hidden="1" x14ac:dyDescent="0.3">
      <c r="AV2974" s="115" t="str">
        <f t="shared" si="496"/>
        <v>RW1SOUTHERN PARISHES PILANDS WOOD</v>
      </c>
      <c r="AW2974" s="126" t="s">
        <v>4953</v>
      </c>
      <c r="AX2974" s="126" t="s">
        <v>4954</v>
      </c>
      <c r="AY2974" s="126" t="s">
        <v>4953</v>
      </c>
      <c r="AZ2974" s="126" t="s">
        <v>4954</v>
      </c>
      <c r="BA2974" s="126" t="str">
        <f t="shared" si="497"/>
        <v>RW1</v>
      </c>
    </row>
    <row r="2975" spans="48:53" hidden="1" x14ac:dyDescent="0.3">
      <c r="AV2975" s="115" t="str">
        <f t="shared" si="496"/>
        <v>RW1SOUTHFIELDS</v>
      </c>
      <c r="AW2975" s="126" t="s">
        <v>5055</v>
      </c>
      <c r="AX2975" s="126" t="s">
        <v>5056</v>
      </c>
      <c r="AY2975" s="126" t="s">
        <v>5055</v>
      </c>
      <c r="AZ2975" s="126" t="s">
        <v>5056</v>
      </c>
      <c r="BA2975" s="126" t="str">
        <f t="shared" si="497"/>
        <v>RW1</v>
      </c>
    </row>
    <row r="2976" spans="48:53" hidden="1" x14ac:dyDescent="0.3">
      <c r="AV2976" s="115" t="str">
        <f t="shared" si="496"/>
        <v>RW1ST JAMES' HOSPITAL</v>
      </c>
      <c r="AW2976" s="126" t="s">
        <v>5000</v>
      </c>
      <c r="AX2976" s="126" t="s">
        <v>2488</v>
      </c>
      <c r="AY2976" s="126" t="s">
        <v>5000</v>
      </c>
      <c r="AZ2976" s="126" t="s">
        <v>2488</v>
      </c>
      <c r="BA2976" s="126" t="str">
        <f t="shared" si="497"/>
        <v>RW1</v>
      </c>
    </row>
    <row r="2977" spans="48:53" hidden="1" x14ac:dyDescent="0.3">
      <c r="AV2977" s="115" t="str">
        <f t="shared" si="496"/>
        <v>RW1ST WALERIC</v>
      </c>
      <c r="AW2977" s="126" t="s">
        <v>4946</v>
      </c>
      <c r="AX2977" s="126" t="s">
        <v>4947</v>
      </c>
      <c r="AY2977" s="126" t="s">
        <v>4946</v>
      </c>
      <c r="AZ2977" s="126" t="s">
        <v>4947</v>
      </c>
      <c r="BA2977" s="126" t="str">
        <f t="shared" si="497"/>
        <v>RW1</v>
      </c>
    </row>
    <row r="2978" spans="48:53" hidden="1" x14ac:dyDescent="0.3">
      <c r="AV2978" s="115" t="str">
        <f t="shared" si="496"/>
        <v>RW1STATT</v>
      </c>
      <c r="AW2978" s="126" t="s">
        <v>4967</v>
      </c>
      <c r="AX2978" s="126" t="s">
        <v>4968</v>
      </c>
      <c r="AY2978" s="126" t="s">
        <v>4967</v>
      </c>
      <c r="AZ2978" s="126" t="s">
        <v>4968</v>
      </c>
      <c r="BA2978" s="126" t="str">
        <f t="shared" si="497"/>
        <v>RW1</v>
      </c>
    </row>
    <row r="2979" spans="48:53" hidden="1" x14ac:dyDescent="0.3">
      <c r="AV2979" s="115" t="str">
        <f t="shared" si="496"/>
        <v>RW1STEPDOWN</v>
      </c>
      <c r="AW2979" s="126" t="s">
        <v>4973</v>
      </c>
      <c r="AX2979" s="126" t="s">
        <v>4974</v>
      </c>
      <c r="AY2979" s="126" t="s">
        <v>4973</v>
      </c>
      <c r="AZ2979" s="126" t="s">
        <v>4974</v>
      </c>
      <c r="BA2979" s="126" t="str">
        <f t="shared" si="497"/>
        <v>RW1</v>
      </c>
    </row>
    <row r="2980" spans="48:53" hidden="1" x14ac:dyDescent="0.3">
      <c r="AV2980" s="115" t="str">
        <f t="shared" si="496"/>
        <v>RW1SULTAN WARD</v>
      </c>
      <c r="AW2980" s="126" t="s">
        <v>4980</v>
      </c>
      <c r="AX2980" s="126" t="s">
        <v>4981</v>
      </c>
      <c r="AY2980" s="126" t="s">
        <v>4980</v>
      </c>
      <c r="AZ2980" s="126" t="s">
        <v>4981</v>
      </c>
      <c r="BA2980" s="126" t="str">
        <f t="shared" si="497"/>
        <v>RW1</v>
      </c>
    </row>
    <row r="2981" spans="48:53" hidden="1" x14ac:dyDescent="0.3">
      <c r="AV2981" s="115" t="str">
        <f t="shared" si="496"/>
        <v>RW1SWINDON</v>
      </c>
      <c r="AW2981" s="126" t="s">
        <v>5122</v>
      </c>
      <c r="AX2981" s="126" t="s">
        <v>5123</v>
      </c>
      <c r="AY2981" s="126" t="s">
        <v>5122</v>
      </c>
      <c r="AZ2981" s="126" t="s">
        <v>5123</v>
      </c>
      <c r="BA2981" s="126" t="str">
        <f t="shared" si="497"/>
        <v>RW1</v>
      </c>
    </row>
    <row r="2982" spans="48:53" hidden="1" x14ac:dyDescent="0.3">
      <c r="AV2982" s="115" t="str">
        <f t="shared" si="496"/>
        <v>RW1SYLVAN VILLA</v>
      </c>
      <c r="AW2982" s="126" t="s">
        <v>5166</v>
      </c>
      <c r="AX2982" s="126" t="s">
        <v>5167</v>
      </c>
      <c r="AY2982" s="126" t="s">
        <v>5166</v>
      </c>
      <c r="AZ2982" s="126" t="s">
        <v>5167</v>
      </c>
      <c r="BA2982" s="126" t="str">
        <f t="shared" si="497"/>
        <v>RW1</v>
      </c>
    </row>
    <row r="2983" spans="48:53" hidden="1" x14ac:dyDescent="0.3">
      <c r="AV2983" s="115" t="str">
        <f t="shared" si="496"/>
        <v>RW1TAMARINE</v>
      </c>
      <c r="AW2983" s="126" t="s">
        <v>5168</v>
      </c>
      <c r="AX2983" s="126" t="s">
        <v>5169</v>
      </c>
      <c r="AY2983" s="126" t="s">
        <v>5168</v>
      </c>
      <c r="AZ2983" s="126" t="s">
        <v>5169</v>
      </c>
      <c r="BA2983" s="126" t="str">
        <f t="shared" si="497"/>
        <v>RW1</v>
      </c>
    </row>
    <row r="2984" spans="48:53" hidden="1" x14ac:dyDescent="0.3">
      <c r="AV2984" s="115" t="str">
        <f t="shared" si="496"/>
        <v>RW1TATCHBURY MOUNT</v>
      </c>
      <c r="AW2984" s="126" t="s">
        <v>4975</v>
      </c>
      <c r="AX2984" s="126" t="s">
        <v>4976</v>
      </c>
      <c r="AY2984" s="126" t="s">
        <v>4975</v>
      </c>
      <c r="AZ2984" s="126" t="s">
        <v>4976</v>
      </c>
      <c r="BA2984" s="126" t="str">
        <f t="shared" si="497"/>
        <v>RW1</v>
      </c>
    </row>
    <row r="2985" spans="48:53" hidden="1" x14ac:dyDescent="0.3">
      <c r="AV2985" s="115" t="str">
        <f t="shared" si="496"/>
        <v>RW1THE BRIDGE</v>
      </c>
      <c r="AW2985" s="126" t="s">
        <v>5112</v>
      </c>
      <c r="AX2985" s="126" t="s">
        <v>3180</v>
      </c>
      <c r="AY2985" s="126" t="s">
        <v>5112</v>
      </c>
      <c r="AZ2985" s="126" t="s">
        <v>3180</v>
      </c>
      <c r="BA2985" s="126" t="str">
        <f t="shared" si="497"/>
        <v>RW1</v>
      </c>
    </row>
    <row r="2986" spans="48:53" hidden="1" x14ac:dyDescent="0.3">
      <c r="AV2986" s="115" t="str">
        <f t="shared" si="496"/>
        <v>RW1THE CONIFERS</v>
      </c>
      <c r="AW2986" s="126" t="s">
        <v>5170</v>
      </c>
      <c r="AX2986" s="126" t="s">
        <v>5171</v>
      </c>
      <c r="AY2986" s="126" t="s">
        <v>5170</v>
      </c>
      <c r="AZ2986" s="126" t="s">
        <v>5171</v>
      </c>
      <c r="BA2986" s="126" t="str">
        <f t="shared" si="497"/>
        <v>RW1</v>
      </c>
    </row>
    <row r="2987" spans="48:53" hidden="1" x14ac:dyDescent="0.3">
      <c r="AV2987" s="115" t="str">
        <f t="shared" si="496"/>
        <v>RW1THE GRANGE</v>
      </c>
      <c r="AW2987" s="126" t="s">
        <v>5178</v>
      </c>
      <c r="AX2987" s="126" t="s">
        <v>1993</v>
      </c>
      <c r="AY2987" s="126" t="s">
        <v>5178</v>
      </c>
      <c r="AZ2987" s="126" t="s">
        <v>1993</v>
      </c>
      <c r="BA2987" s="126" t="str">
        <f t="shared" si="497"/>
        <v>RW1</v>
      </c>
    </row>
    <row r="2988" spans="48:53" hidden="1" x14ac:dyDescent="0.3">
      <c r="AV2988" s="115" t="str">
        <f t="shared" si="496"/>
        <v>RW1THE HUB</v>
      </c>
      <c r="AW2988" s="126" t="s">
        <v>4961</v>
      </c>
      <c r="AX2988" s="126" t="s">
        <v>4962</v>
      </c>
      <c r="AY2988" s="126" t="s">
        <v>4961</v>
      </c>
      <c r="AZ2988" s="126" t="s">
        <v>4962</v>
      </c>
      <c r="BA2988" s="126" t="str">
        <f t="shared" si="497"/>
        <v>RW1</v>
      </c>
    </row>
    <row r="2989" spans="48:53" hidden="1" x14ac:dyDescent="0.3">
      <c r="AV2989" s="115" t="str">
        <f t="shared" si="496"/>
        <v>RW1THE MEADOWS</v>
      </c>
      <c r="AW2989" s="126" t="s">
        <v>5027</v>
      </c>
      <c r="AX2989" s="126" t="s">
        <v>5028</v>
      </c>
      <c r="AY2989" s="126" t="s">
        <v>5027</v>
      </c>
      <c r="AZ2989" s="126" t="s">
        <v>5028</v>
      </c>
      <c r="BA2989" s="126" t="str">
        <f t="shared" si="497"/>
        <v>RW1</v>
      </c>
    </row>
    <row r="2990" spans="48:53" hidden="1" x14ac:dyDescent="0.3">
      <c r="AV2990" s="115" t="str">
        <f t="shared" si="496"/>
        <v>RW1THE POTTERIES</v>
      </c>
      <c r="AW2990" s="126" t="s">
        <v>5019</v>
      </c>
      <c r="AX2990" s="126" t="s">
        <v>2520</v>
      </c>
      <c r="AY2990" s="126" t="s">
        <v>5019</v>
      </c>
      <c r="AZ2990" s="126" t="s">
        <v>2520</v>
      </c>
      <c r="BA2990" s="126" t="str">
        <f t="shared" si="497"/>
        <v>RW1</v>
      </c>
    </row>
    <row r="2991" spans="48:53" hidden="1" x14ac:dyDescent="0.3">
      <c r="AV2991" s="115" t="str">
        <f t="shared" si="496"/>
        <v>RW1THE RAPIDS</v>
      </c>
      <c r="AW2991" s="126" t="s">
        <v>5132</v>
      </c>
      <c r="AX2991" s="126" t="s">
        <v>5133</v>
      </c>
      <c r="AY2991" s="126" t="s">
        <v>5132</v>
      </c>
      <c r="AZ2991" s="126" t="s">
        <v>5133</v>
      </c>
      <c r="BA2991" s="126" t="str">
        <f t="shared" si="497"/>
        <v>RW1</v>
      </c>
    </row>
    <row r="2992" spans="48:53" hidden="1" x14ac:dyDescent="0.3">
      <c r="AV2992" s="115" t="str">
        <f t="shared" si="496"/>
        <v>RW1THE RIDGEWAY CENTRE</v>
      </c>
      <c r="AW2992" s="127" t="s">
        <v>9887</v>
      </c>
      <c r="AX2992" s="128" t="s">
        <v>9888</v>
      </c>
      <c r="AY2992" s="127" t="s">
        <v>9887</v>
      </c>
      <c r="AZ2992" s="128" t="s">
        <v>9888</v>
      </c>
      <c r="BA2992" s="126" t="str">
        <f t="shared" si="497"/>
        <v>RW1</v>
      </c>
    </row>
    <row r="2993" spans="48:53" hidden="1" x14ac:dyDescent="0.3">
      <c r="AV2993" s="115" t="str">
        <f t="shared" si="496"/>
        <v>RW1THE RIVENDALE</v>
      </c>
      <c r="AW2993" s="126" t="s">
        <v>5029</v>
      </c>
      <c r="AX2993" s="126" t="s">
        <v>5030</v>
      </c>
      <c r="AY2993" s="126" t="s">
        <v>5029</v>
      </c>
      <c r="AZ2993" s="126" t="s">
        <v>5030</v>
      </c>
      <c r="BA2993" s="126" t="str">
        <f t="shared" si="497"/>
        <v>RW1</v>
      </c>
    </row>
    <row r="2994" spans="48:53" hidden="1" x14ac:dyDescent="0.3">
      <c r="AV2994" s="115" t="str">
        <f t="shared" si="496"/>
        <v>RW1THORNEY LEYS</v>
      </c>
      <c r="AW2994" s="126" t="s">
        <v>4971</v>
      </c>
      <c r="AX2994" s="126" t="s">
        <v>4972</v>
      </c>
      <c r="AY2994" s="126" t="s">
        <v>4971</v>
      </c>
      <c r="AZ2994" s="126" t="s">
        <v>4972</v>
      </c>
      <c r="BA2994" s="126" t="str">
        <f t="shared" si="497"/>
        <v>RW1</v>
      </c>
    </row>
    <row r="2995" spans="48:53" hidden="1" x14ac:dyDescent="0.3">
      <c r="AV2995" s="115" t="str">
        <f t="shared" si="496"/>
        <v>RW1TROWBRIDGE COMMUNITY HOSPITAL</v>
      </c>
      <c r="AW2995" s="126" t="s">
        <v>5128</v>
      </c>
      <c r="AX2995" s="126" t="s">
        <v>5129</v>
      </c>
      <c r="AY2995" s="126" t="s">
        <v>5128</v>
      </c>
      <c r="AZ2995" s="126" t="s">
        <v>5129</v>
      </c>
      <c r="BA2995" s="126" t="str">
        <f t="shared" si="497"/>
        <v>RW1</v>
      </c>
    </row>
    <row r="2996" spans="48:53" hidden="1" x14ac:dyDescent="0.3">
      <c r="AV2996" s="115" t="str">
        <f t="shared" si="496"/>
        <v>RW1TWO CORNERS</v>
      </c>
      <c r="AW2996" s="126" t="s">
        <v>5172</v>
      </c>
      <c r="AX2996" s="126" t="s">
        <v>5173</v>
      </c>
      <c r="AY2996" s="126" t="s">
        <v>5172</v>
      </c>
      <c r="AZ2996" s="126" t="s">
        <v>5173</v>
      </c>
      <c r="BA2996" s="126" t="str">
        <f t="shared" si="497"/>
        <v>RW1</v>
      </c>
    </row>
    <row r="2997" spans="48:53" hidden="1" x14ac:dyDescent="0.3">
      <c r="AV2997" s="115" t="str">
        <f t="shared" si="496"/>
        <v>RW1UNIVERSITY DOP</v>
      </c>
      <c r="AW2997" s="126" t="s">
        <v>5077</v>
      </c>
      <c r="AX2997" s="126" t="s">
        <v>5078</v>
      </c>
      <c r="AY2997" s="126" t="s">
        <v>5077</v>
      </c>
      <c r="AZ2997" s="126" t="s">
        <v>5078</v>
      </c>
      <c r="BA2997" s="126" t="str">
        <f t="shared" si="497"/>
        <v>RW1</v>
      </c>
    </row>
    <row r="2998" spans="48:53" hidden="1" x14ac:dyDescent="0.3">
      <c r="AV2998" s="115" t="str">
        <f t="shared" si="496"/>
        <v>RW1UNIVERSITY DOP</v>
      </c>
      <c r="AW2998" s="126" t="s">
        <v>5194</v>
      </c>
      <c r="AX2998" s="126" t="s">
        <v>5078</v>
      </c>
      <c r="AY2998" s="126" t="s">
        <v>5194</v>
      </c>
      <c r="AZ2998" s="126" t="s">
        <v>5078</v>
      </c>
      <c r="BA2998" s="126" t="str">
        <f t="shared" si="497"/>
        <v>RW1</v>
      </c>
    </row>
    <row r="2999" spans="48:53" hidden="1" x14ac:dyDescent="0.3">
      <c r="AV2999" s="115" t="str">
        <f t="shared" si="496"/>
        <v>RW1UNIVERSITY DOP</v>
      </c>
      <c r="AW2999" s="126" t="s">
        <v>5198</v>
      </c>
      <c r="AX2999" s="126" t="s">
        <v>5078</v>
      </c>
      <c r="AY2999" s="126" t="s">
        <v>5198</v>
      </c>
      <c r="AZ2999" s="126" t="s">
        <v>5078</v>
      </c>
      <c r="BA2999" s="126" t="str">
        <f t="shared" si="497"/>
        <v>RW1</v>
      </c>
    </row>
    <row r="3000" spans="48:53" hidden="1" x14ac:dyDescent="0.3">
      <c r="AV3000" s="115" t="str">
        <f t="shared" si="496"/>
        <v>RW1UNIVERSITY OF SOUTHAMPTON</v>
      </c>
      <c r="AW3000" s="126" t="s">
        <v>5227</v>
      </c>
      <c r="AX3000" s="126" t="s">
        <v>5228</v>
      </c>
      <c r="AY3000" s="126" t="s">
        <v>5227</v>
      </c>
      <c r="AZ3000" s="126" t="s">
        <v>5228</v>
      </c>
      <c r="BA3000" s="126" t="str">
        <f t="shared" si="497"/>
        <v>RW1</v>
      </c>
    </row>
    <row r="3001" spans="48:53" hidden="1" x14ac:dyDescent="0.3">
      <c r="AV3001" s="115" t="str">
        <f t="shared" si="496"/>
        <v>RW1W WILTS</v>
      </c>
      <c r="AW3001" s="126" t="s">
        <v>5124</v>
      </c>
      <c r="AX3001" s="126" t="s">
        <v>5125</v>
      </c>
      <c r="AY3001" s="126" t="s">
        <v>5124</v>
      </c>
      <c r="AZ3001" s="126" t="s">
        <v>5125</v>
      </c>
      <c r="BA3001" s="126" t="str">
        <f t="shared" si="497"/>
        <v>RW1</v>
      </c>
    </row>
    <row r="3002" spans="48:53" hidden="1" x14ac:dyDescent="0.3">
      <c r="AV3002" s="115" t="str">
        <f t="shared" si="496"/>
        <v>RW1WEST VIEW/HOME FARM</v>
      </c>
      <c r="AW3002" s="126" t="s">
        <v>5212</v>
      </c>
      <c r="AX3002" s="126" t="s">
        <v>5213</v>
      </c>
      <c r="AY3002" s="126" t="s">
        <v>5212</v>
      </c>
      <c r="AZ3002" s="126" t="s">
        <v>5213</v>
      </c>
      <c r="BA3002" s="126" t="str">
        <f t="shared" si="497"/>
        <v>RW1</v>
      </c>
    </row>
    <row r="3003" spans="48:53" hidden="1" x14ac:dyDescent="0.3">
      <c r="AV3003" s="115" t="str">
        <f t="shared" si="496"/>
        <v>RW1WESTBROOK</v>
      </c>
      <c r="AW3003" s="126" t="s">
        <v>5174</v>
      </c>
      <c r="AX3003" s="126" t="s">
        <v>5175</v>
      </c>
      <c r="AY3003" s="126" t="s">
        <v>5174</v>
      </c>
      <c r="AZ3003" s="126" t="s">
        <v>5175</v>
      </c>
      <c r="BA3003" s="126" t="str">
        <f t="shared" si="497"/>
        <v>RW1</v>
      </c>
    </row>
    <row r="3004" spans="48:53" hidden="1" x14ac:dyDescent="0.3">
      <c r="AV3004" s="115" t="str">
        <f t="shared" si="496"/>
        <v>RW1WESTERN COMMUNITY HOSPITAL</v>
      </c>
      <c r="AW3004" s="126" t="s">
        <v>4996</v>
      </c>
      <c r="AX3004" s="126" t="s">
        <v>2413</v>
      </c>
      <c r="AY3004" s="126" t="s">
        <v>4996</v>
      </c>
      <c r="AZ3004" s="126" t="s">
        <v>2413</v>
      </c>
      <c r="BA3004" s="126" t="str">
        <f t="shared" si="497"/>
        <v>RW1</v>
      </c>
    </row>
    <row r="3005" spans="48:53" hidden="1" x14ac:dyDescent="0.3">
      <c r="AV3005" s="115" t="str">
        <f t="shared" si="496"/>
        <v>RW1WHITELEY WOOD</v>
      </c>
      <c r="AW3005" s="126" t="s">
        <v>5176</v>
      </c>
      <c r="AX3005" s="126" t="s">
        <v>5177</v>
      </c>
      <c r="AY3005" s="126" t="s">
        <v>5176</v>
      </c>
      <c r="AZ3005" s="126" t="s">
        <v>5177</v>
      </c>
      <c r="BA3005" s="126" t="str">
        <f t="shared" si="497"/>
        <v>RW1</v>
      </c>
    </row>
    <row r="3006" spans="48:53" hidden="1" x14ac:dyDescent="0.3">
      <c r="AV3006" s="115" t="str">
        <f t="shared" si="496"/>
        <v>RW1WILLIAM KIMBER CRESCENT</v>
      </c>
      <c r="AW3006" s="126" t="s">
        <v>4969</v>
      </c>
      <c r="AX3006" s="126" t="s">
        <v>4970</v>
      </c>
      <c r="AY3006" s="126" t="s">
        <v>4969</v>
      </c>
      <c r="AZ3006" s="126" t="s">
        <v>4970</v>
      </c>
      <c r="BA3006" s="126" t="str">
        <f t="shared" si="497"/>
        <v>RW1</v>
      </c>
    </row>
    <row r="3007" spans="48:53" hidden="1" x14ac:dyDescent="0.3">
      <c r="AV3007" s="115" t="str">
        <f t="shared" si="496"/>
        <v>RW1WOODHAVEN</v>
      </c>
      <c r="AW3007" s="126" t="s">
        <v>5031</v>
      </c>
      <c r="AX3007" s="126" t="s">
        <v>5032</v>
      </c>
      <c r="AY3007" s="126" t="s">
        <v>5031</v>
      </c>
      <c r="AZ3007" s="126" t="s">
        <v>5032</v>
      </c>
      <c r="BA3007" s="126" t="str">
        <f t="shared" si="497"/>
        <v>RW1</v>
      </c>
    </row>
    <row r="3008" spans="48:53" hidden="1" x14ac:dyDescent="0.3">
      <c r="AV3008" s="115" t="str">
        <f t="shared" si="496"/>
        <v>RW4AINTREE AMI</v>
      </c>
      <c r="AW3008" s="116" t="s">
        <v>5257</v>
      </c>
      <c r="AX3008" s="116" t="s">
        <v>5258</v>
      </c>
      <c r="AY3008" s="116" t="s">
        <v>5257</v>
      </c>
      <c r="AZ3008" s="116" t="s">
        <v>5258</v>
      </c>
      <c r="BA3008" s="116" t="str">
        <f t="shared" si="497"/>
        <v>RW4</v>
      </c>
    </row>
    <row r="3009" spans="48:53" hidden="1" x14ac:dyDescent="0.3">
      <c r="AV3009" s="115" t="str">
        <f t="shared" ref="AV3009:AV3072" si="498">CONCATENATE(LEFT(AW3009, 3),AX3009)</f>
        <v>RW4AINTREE EMI</v>
      </c>
      <c r="AW3009" s="116" t="s">
        <v>5243</v>
      </c>
      <c r="AX3009" s="116" t="s">
        <v>5244</v>
      </c>
      <c r="AY3009" s="116" t="s">
        <v>5243</v>
      </c>
      <c r="AZ3009" s="116" t="s">
        <v>5244</v>
      </c>
      <c r="BA3009" s="116" t="str">
        <f t="shared" ref="BA3009:BA3072" si="499">LEFT(AY3009,3)</f>
        <v>RW4</v>
      </c>
    </row>
    <row r="3010" spans="48:53" hidden="1" x14ac:dyDescent="0.3">
      <c r="AV3010" s="115" t="str">
        <f t="shared" si="498"/>
        <v>RW4ASHWORTH HOSPITAL</v>
      </c>
      <c r="AW3010" s="116" t="s">
        <v>5239</v>
      </c>
      <c r="AX3010" s="116" t="s">
        <v>5240</v>
      </c>
      <c r="AY3010" s="116" t="s">
        <v>5239</v>
      </c>
      <c r="AZ3010" s="116" t="s">
        <v>5240</v>
      </c>
      <c r="BA3010" s="116" t="str">
        <f t="shared" si="499"/>
        <v>RW4</v>
      </c>
    </row>
    <row r="3011" spans="48:53" hidden="1" x14ac:dyDescent="0.3">
      <c r="AV3011" s="115" t="str">
        <f t="shared" si="498"/>
        <v>RW4AVALON UNIT</v>
      </c>
      <c r="AW3011" s="116" t="s">
        <v>5299</v>
      </c>
      <c r="AX3011" s="116" t="s">
        <v>5300</v>
      </c>
      <c r="AY3011" s="116" t="s">
        <v>5299</v>
      </c>
      <c r="AZ3011" s="116" t="s">
        <v>5300</v>
      </c>
      <c r="BA3011" s="116" t="str">
        <f t="shared" si="499"/>
        <v>RW4</v>
      </c>
    </row>
    <row r="3012" spans="48:53" hidden="1" x14ac:dyDescent="0.3">
      <c r="AV3012" s="115" t="str">
        <f t="shared" si="498"/>
        <v>RW4BOB MARTIN WARD</v>
      </c>
      <c r="AW3012" s="116" t="s">
        <v>5289</v>
      </c>
      <c r="AX3012" s="116" t="s">
        <v>5290</v>
      </c>
      <c r="AY3012" s="116" t="s">
        <v>5289</v>
      </c>
      <c r="AZ3012" s="116" t="s">
        <v>5290</v>
      </c>
      <c r="BA3012" s="116" t="str">
        <f t="shared" si="499"/>
        <v>RW4</v>
      </c>
    </row>
    <row r="3013" spans="48:53" hidden="1" x14ac:dyDescent="0.3">
      <c r="AV3013" s="115" t="str">
        <f t="shared" si="498"/>
        <v>RW4BOOTHROYD WARD</v>
      </c>
      <c r="AW3013" s="116" t="s">
        <v>5291</v>
      </c>
      <c r="AX3013" s="116" t="s">
        <v>5292</v>
      </c>
      <c r="AY3013" s="116" t="s">
        <v>5291</v>
      </c>
      <c r="AZ3013" s="116" t="s">
        <v>5292</v>
      </c>
      <c r="BA3013" s="116" t="str">
        <f t="shared" si="499"/>
        <v>RW4</v>
      </c>
    </row>
    <row r="3014" spans="48:53" hidden="1" x14ac:dyDescent="0.3">
      <c r="AV3014" s="115" t="str">
        <f t="shared" si="498"/>
        <v>RW4BRAIN INJURY UNIT</v>
      </c>
      <c r="AW3014" s="116" t="s">
        <v>5297</v>
      </c>
      <c r="AX3014" s="116" t="s">
        <v>5298</v>
      </c>
      <c r="AY3014" s="116" t="s">
        <v>5297</v>
      </c>
      <c r="AZ3014" s="116" t="s">
        <v>5298</v>
      </c>
      <c r="BA3014" s="116" t="str">
        <f t="shared" si="499"/>
        <v>RW4</v>
      </c>
    </row>
    <row r="3015" spans="48:53" hidden="1" x14ac:dyDescent="0.3">
      <c r="AV3015" s="115" t="str">
        <f t="shared" si="498"/>
        <v>RW4BROADGREEN SITE</v>
      </c>
      <c r="AW3015" s="116" t="s">
        <v>8614</v>
      </c>
      <c r="AX3015" s="116" t="s">
        <v>9664</v>
      </c>
      <c r="AY3015" s="116" t="s">
        <v>8614</v>
      </c>
      <c r="AZ3015" s="116" t="s">
        <v>9664</v>
      </c>
      <c r="BA3015" s="116" t="str">
        <f t="shared" si="499"/>
        <v>RW4</v>
      </c>
    </row>
    <row r="3016" spans="48:53" hidden="1" x14ac:dyDescent="0.3">
      <c r="AV3016" s="115" t="str">
        <f t="shared" si="498"/>
        <v>RW4CALDERSTONES HOSPITAL</v>
      </c>
      <c r="AW3016" s="116" t="s">
        <v>10805</v>
      </c>
      <c r="AX3016" s="116" t="s">
        <v>3537</v>
      </c>
      <c r="AY3016" s="116" t="s">
        <v>10805</v>
      </c>
      <c r="AZ3016" s="116" t="s">
        <v>3537</v>
      </c>
      <c r="BA3016" s="116" t="str">
        <f t="shared" si="499"/>
        <v>RW4</v>
      </c>
    </row>
    <row r="3017" spans="48:53" hidden="1" x14ac:dyDescent="0.3">
      <c r="AV3017" s="115" t="str">
        <f t="shared" si="498"/>
        <v>RW4CHERRY TREE - MERSEY CARE AT AINTREE UNIVERSITY HOSPITAL SITE</v>
      </c>
      <c r="AW3017" s="116" t="s">
        <v>5267</v>
      </c>
      <c r="AX3017" s="116" t="s">
        <v>5268</v>
      </c>
      <c r="AY3017" s="116" t="s">
        <v>5267</v>
      </c>
      <c r="AZ3017" s="116" t="s">
        <v>5268</v>
      </c>
      <c r="BA3017" s="116" t="str">
        <f t="shared" si="499"/>
        <v>RW4</v>
      </c>
    </row>
    <row r="3018" spans="48:53" hidden="1" x14ac:dyDescent="0.3">
      <c r="AV3018" s="115" t="str">
        <f t="shared" si="498"/>
        <v>RW4CLOCK VIEW HOSPITAL</v>
      </c>
      <c r="AW3018" s="16" t="s">
        <v>9979</v>
      </c>
      <c r="AX3018" s="16" t="s">
        <v>9980</v>
      </c>
      <c r="AY3018" s="131" t="s">
        <v>9979</v>
      </c>
      <c r="AZ3018" s="16" t="s">
        <v>9980</v>
      </c>
      <c r="BA3018" s="116" t="str">
        <f t="shared" si="499"/>
        <v>RW4</v>
      </c>
    </row>
    <row r="3019" spans="48:53" hidden="1" x14ac:dyDescent="0.3">
      <c r="AV3019" s="115" t="str">
        <f t="shared" si="498"/>
        <v>RW4COTTAGE 11</v>
      </c>
      <c r="AW3019" s="116" t="s">
        <v>5295</v>
      </c>
      <c r="AX3019" s="116" t="s">
        <v>5296</v>
      </c>
      <c r="AY3019" s="116" t="s">
        <v>5295</v>
      </c>
      <c r="AZ3019" s="116" t="s">
        <v>5296</v>
      </c>
      <c r="BA3019" s="116" t="str">
        <f t="shared" si="499"/>
        <v>RW4</v>
      </c>
    </row>
    <row r="3020" spans="48:53" hidden="1" x14ac:dyDescent="0.3">
      <c r="AV3020" s="115" t="str">
        <f t="shared" si="498"/>
        <v>RW4CRECHE - MERSEY CARE AT AINTREE UNIVERSITY HOSPITAL SITE</v>
      </c>
      <c r="AW3020" s="116" t="s">
        <v>5277</v>
      </c>
      <c r="AX3020" s="116" t="s">
        <v>5278</v>
      </c>
      <c r="AY3020" s="116" t="s">
        <v>5277</v>
      </c>
      <c r="AZ3020" s="116" t="s">
        <v>5278</v>
      </c>
      <c r="BA3020" s="116" t="str">
        <f t="shared" si="499"/>
        <v>RW4</v>
      </c>
    </row>
    <row r="3021" spans="48:53" hidden="1" x14ac:dyDescent="0.3">
      <c r="AV3021" s="115" t="str">
        <f t="shared" si="498"/>
        <v>RW4ELM WARD - MERSEY CARE AT AINTREE UNIVERSITY HOSPITAL SITE</v>
      </c>
      <c r="AW3021" s="116" t="s">
        <v>5269</v>
      </c>
      <c r="AX3021" s="116" t="s">
        <v>5270</v>
      </c>
      <c r="AY3021" s="116" t="s">
        <v>5269</v>
      </c>
      <c r="AZ3021" s="116" t="s">
        <v>5270</v>
      </c>
      <c r="BA3021" s="116" t="str">
        <f t="shared" si="499"/>
        <v>RW4</v>
      </c>
    </row>
    <row r="3022" spans="48:53" hidden="1" x14ac:dyDescent="0.3">
      <c r="AV3022" s="115" t="str">
        <f t="shared" si="498"/>
        <v>RW4FERNDALE UNIT - MERSEY CARE AT AINTREE UNIVERSITY HOSPITAL SITE</v>
      </c>
      <c r="AW3022" s="116" t="s">
        <v>5273</v>
      </c>
      <c r="AX3022" s="116" t="s">
        <v>5274</v>
      </c>
      <c r="AY3022" s="116" t="s">
        <v>5273</v>
      </c>
      <c r="AZ3022" s="116" t="s">
        <v>5274</v>
      </c>
      <c r="BA3022" s="116" t="str">
        <f t="shared" si="499"/>
        <v>RW4</v>
      </c>
    </row>
    <row r="3023" spans="48:53" hidden="1" x14ac:dyDescent="0.3">
      <c r="AV3023" s="115" t="str">
        <f t="shared" si="498"/>
        <v>RW4HESKETH CENTRE</v>
      </c>
      <c r="AW3023" s="116" t="s">
        <v>8611</v>
      </c>
      <c r="AX3023" s="116" t="s">
        <v>9665</v>
      </c>
      <c r="AY3023" s="116" t="s">
        <v>8611</v>
      </c>
      <c r="AZ3023" s="116" t="s">
        <v>9665</v>
      </c>
      <c r="BA3023" s="116" t="str">
        <f t="shared" si="499"/>
        <v>RW4</v>
      </c>
    </row>
    <row r="3024" spans="48:53" hidden="1" x14ac:dyDescent="0.3">
      <c r="AV3024" s="115" t="str">
        <f t="shared" si="498"/>
        <v>RW4HEYS COURT</v>
      </c>
      <c r="AW3024" s="116" t="s">
        <v>8615</v>
      </c>
      <c r="AX3024" s="116" t="s">
        <v>9666</v>
      </c>
      <c r="AY3024" s="116" t="s">
        <v>8615</v>
      </c>
      <c r="AZ3024" s="116" t="s">
        <v>9666</v>
      </c>
      <c r="BA3024" s="116" t="str">
        <f t="shared" si="499"/>
        <v>RW4</v>
      </c>
    </row>
    <row r="3025" spans="48:53" hidden="1" x14ac:dyDescent="0.3">
      <c r="AV3025" s="115" t="str">
        <f t="shared" si="498"/>
        <v>RW4KEVIN WHITE UNIT</v>
      </c>
      <c r="AW3025" s="116" t="s">
        <v>5287</v>
      </c>
      <c r="AX3025" s="116" t="s">
        <v>5288</v>
      </c>
      <c r="AY3025" s="116" t="s">
        <v>5287</v>
      </c>
      <c r="AZ3025" s="116" t="s">
        <v>5288</v>
      </c>
      <c r="BA3025" s="116" t="str">
        <f t="shared" si="499"/>
        <v>RW4</v>
      </c>
    </row>
    <row r="3026" spans="48:53" hidden="1" x14ac:dyDescent="0.3">
      <c r="AV3026" s="115" t="str">
        <f t="shared" si="498"/>
        <v>RW4LAKESIDE</v>
      </c>
      <c r="AW3026" s="116" t="s">
        <v>5283</v>
      </c>
      <c r="AX3026" s="116" t="s">
        <v>5284</v>
      </c>
      <c r="AY3026" s="116" t="s">
        <v>5283</v>
      </c>
      <c r="AZ3026" s="116" t="s">
        <v>5284</v>
      </c>
      <c r="BA3026" s="116" t="str">
        <f t="shared" si="499"/>
        <v>RW4</v>
      </c>
    </row>
    <row r="3027" spans="48:53" hidden="1" x14ac:dyDescent="0.3">
      <c r="AV3027" s="115" t="str">
        <f t="shared" si="498"/>
        <v>RW4LIVERPOOL AMI</v>
      </c>
      <c r="AW3027" s="116" t="s">
        <v>5255</v>
      </c>
      <c r="AX3027" s="116" t="s">
        <v>5256</v>
      </c>
      <c r="AY3027" s="116" t="s">
        <v>5255</v>
      </c>
      <c r="AZ3027" s="116" t="s">
        <v>5256</v>
      </c>
      <c r="BA3027" s="116" t="str">
        <f t="shared" si="499"/>
        <v>RW4</v>
      </c>
    </row>
    <row r="3028" spans="48:53" hidden="1" x14ac:dyDescent="0.3">
      <c r="AV3028" s="115" t="str">
        <f t="shared" si="498"/>
        <v>RW4LIVERPOOL CDT</v>
      </c>
      <c r="AW3028" s="116" t="s">
        <v>5247</v>
      </c>
      <c r="AX3028" s="116" t="s">
        <v>5248</v>
      </c>
      <c r="AY3028" s="116" t="s">
        <v>5247</v>
      </c>
      <c r="AZ3028" s="116" t="s">
        <v>5248</v>
      </c>
      <c r="BA3028" s="116" t="str">
        <f t="shared" si="499"/>
        <v>RW4</v>
      </c>
    </row>
    <row r="3029" spans="48:53" hidden="1" x14ac:dyDescent="0.3">
      <c r="AV3029" s="115" t="str">
        <f t="shared" si="498"/>
        <v>RW4LIVERPOOL CDT</v>
      </c>
      <c r="AW3029" s="116" t="s">
        <v>5313</v>
      </c>
      <c r="AX3029" s="116" t="s">
        <v>5248</v>
      </c>
      <c r="AY3029" s="116" t="s">
        <v>5313</v>
      </c>
      <c r="AZ3029" s="116" t="s">
        <v>5248</v>
      </c>
      <c r="BA3029" s="116" t="str">
        <f t="shared" si="499"/>
        <v>RW4</v>
      </c>
    </row>
    <row r="3030" spans="48:53" hidden="1" x14ac:dyDescent="0.3">
      <c r="AV3030" s="115" t="str">
        <f t="shared" si="498"/>
        <v>RW4LIVERPOOL EIT</v>
      </c>
      <c r="AW3030" s="116" t="s">
        <v>5303</v>
      </c>
      <c r="AX3030" s="116" t="s">
        <v>5304</v>
      </c>
      <c r="AY3030" s="116" t="s">
        <v>5303</v>
      </c>
      <c r="AZ3030" s="116" t="s">
        <v>5304</v>
      </c>
      <c r="BA3030" s="116" t="str">
        <f t="shared" si="499"/>
        <v>RW4</v>
      </c>
    </row>
    <row r="3031" spans="48:53" hidden="1" x14ac:dyDescent="0.3">
      <c r="AV3031" s="115" t="str">
        <f t="shared" si="498"/>
        <v>RW4LIVERPOOL EMI</v>
      </c>
      <c r="AW3031" s="116" t="s">
        <v>5241</v>
      </c>
      <c r="AX3031" s="116" t="s">
        <v>5242</v>
      </c>
      <c r="AY3031" s="116" t="s">
        <v>5241</v>
      </c>
      <c r="AZ3031" s="116" t="s">
        <v>5242</v>
      </c>
      <c r="BA3031" s="116" t="str">
        <f t="shared" si="499"/>
        <v>RW4</v>
      </c>
    </row>
    <row r="3032" spans="48:53" hidden="1" x14ac:dyDescent="0.3">
      <c r="AV3032" s="115" t="str">
        <f t="shared" si="498"/>
        <v>RW4LSU</v>
      </c>
      <c r="AW3032" s="116" t="s">
        <v>5265</v>
      </c>
      <c r="AX3032" s="116" t="s">
        <v>5266</v>
      </c>
      <c r="AY3032" s="116" t="s">
        <v>5265</v>
      </c>
      <c r="AZ3032" s="116" t="s">
        <v>5266</v>
      </c>
      <c r="BA3032" s="116" t="str">
        <f t="shared" si="499"/>
        <v>RW4</v>
      </c>
    </row>
    <row r="3033" spans="48:53" hidden="1" x14ac:dyDescent="0.3">
      <c r="AV3033" s="115" t="str">
        <f t="shared" si="498"/>
        <v>RW4LSU</v>
      </c>
      <c r="AW3033" s="116" t="s">
        <v>5315</v>
      </c>
      <c r="AX3033" s="116" t="s">
        <v>5266</v>
      </c>
      <c r="AY3033" s="116" t="s">
        <v>5315</v>
      </c>
      <c r="AZ3033" s="116" t="s">
        <v>5266</v>
      </c>
      <c r="BA3033" s="116" t="str">
        <f t="shared" si="499"/>
        <v>RW4</v>
      </c>
    </row>
    <row r="3034" spans="48:53" hidden="1" x14ac:dyDescent="0.3">
      <c r="AV3034" s="115" t="str">
        <f t="shared" si="498"/>
        <v>RW4MAGNOLIA WARD - MERSEY CARE AT AINTREE UNIVERSITY HOSPITAL SITE</v>
      </c>
      <c r="AW3034" s="116" t="s">
        <v>5271</v>
      </c>
      <c r="AX3034" s="116" t="s">
        <v>5272</v>
      </c>
      <c r="AY3034" s="116" t="s">
        <v>5271</v>
      </c>
      <c r="AZ3034" s="116" t="s">
        <v>5272</v>
      </c>
      <c r="BA3034" s="116" t="str">
        <f t="shared" si="499"/>
        <v>RW4</v>
      </c>
    </row>
    <row r="3035" spans="48:53" hidden="1" x14ac:dyDescent="0.3">
      <c r="AV3035" s="115" t="str">
        <f t="shared" si="498"/>
        <v>RW4MERSEY CARE NHS TRUST AT AINTREE HOSPITAL</v>
      </c>
      <c r="AW3035" s="116" t="s">
        <v>5237</v>
      </c>
      <c r="AX3035" s="116" t="s">
        <v>5238</v>
      </c>
      <c r="AY3035" s="116" t="s">
        <v>5237</v>
      </c>
      <c r="AZ3035" s="116" t="s">
        <v>5238</v>
      </c>
      <c r="BA3035" s="116" t="str">
        <f t="shared" si="499"/>
        <v>RW4</v>
      </c>
    </row>
    <row r="3036" spans="48:53" hidden="1" x14ac:dyDescent="0.3">
      <c r="AV3036" s="115" t="str">
        <f t="shared" si="498"/>
        <v>RW4MOSSLEY HILL HOSPITAL</v>
      </c>
      <c r="AW3036" s="116" t="s">
        <v>5279</v>
      </c>
      <c r="AX3036" s="116" t="s">
        <v>5280</v>
      </c>
      <c r="AY3036" s="116" t="s">
        <v>5279</v>
      </c>
      <c r="AZ3036" s="116" t="s">
        <v>5280</v>
      </c>
      <c r="BA3036" s="116" t="str">
        <f t="shared" si="499"/>
        <v>RW4</v>
      </c>
    </row>
    <row r="3037" spans="48:53" hidden="1" x14ac:dyDescent="0.3">
      <c r="AV3037" s="115" t="str">
        <f t="shared" si="498"/>
        <v>RW4NORTH LIVERPOOL CDT</v>
      </c>
      <c r="AW3037" s="116" t="s">
        <v>5249</v>
      </c>
      <c r="AX3037" s="116" t="s">
        <v>5250</v>
      </c>
      <c r="AY3037" s="116" t="s">
        <v>5249</v>
      </c>
      <c r="AZ3037" s="116" t="s">
        <v>5250</v>
      </c>
      <c r="BA3037" s="116" t="str">
        <f t="shared" si="499"/>
        <v>RW4</v>
      </c>
    </row>
    <row r="3038" spans="48:53" hidden="1" x14ac:dyDescent="0.3">
      <c r="AV3038" s="115" t="str">
        <f t="shared" si="498"/>
        <v>RW4NORTH LIVERPOOL CDT</v>
      </c>
      <c r="AW3038" s="116" t="s">
        <v>5314</v>
      </c>
      <c r="AX3038" s="116" t="s">
        <v>5250</v>
      </c>
      <c r="AY3038" s="116" t="s">
        <v>5314</v>
      </c>
      <c r="AZ3038" s="116" t="s">
        <v>5250</v>
      </c>
      <c r="BA3038" s="116" t="str">
        <f t="shared" si="499"/>
        <v>RW4</v>
      </c>
    </row>
    <row r="3039" spans="48:53" hidden="1" x14ac:dyDescent="0.3">
      <c r="AV3039" s="115" t="str">
        <f t="shared" si="498"/>
        <v>RW4PARK SITE</v>
      </c>
      <c r="AW3039" s="116" t="s">
        <v>5311</v>
      </c>
      <c r="AX3039" s="116" t="s">
        <v>5312</v>
      </c>
      <c r="AY3039" s="116" t="s">
        <v>5311</v>
      </c>
      <c r="AZ3039" s="116" t="s">
        <v>5312</v>
      </c>
      <c r="BA3039" s="116" t="str">
        <f t="shared" si="499"/>
        <v>RW4</v>
      </c>
    </row>
    <row r="3040" spans="48:53" hidden="1" x14ac:dyDescent="0.3">
      <c r="AV3040" s="115" t="str">
        <f t="shared" si="498"/>
        <v>RW4PARK VIEW DAY HOSPITAL</v>
      </c>
      <c r="AW3040" s="116" t="s">
        <v>5281</v>
      </c>
      <c r="AX3040" s="116" t="s">
        <v>5282</v>
      </c>
      <c r="AY3040" s="116" t="s">
        <v>5281</v>
      </c>
      <c r="AZ3040" s="116" t="s">
        <v>5282</v>
      </c>
      <c r="BA3040" s="116" t="str">
        <f t="shared" si="499"/>
        <v>RW4</v>
      </c>
    </row>
    <row r="3041" spans="48:53" hidden="1" x14ac:dyDescent="0.3">
      <c r="AV3041" s="115" t="str">
        <f t="shared" si="498"/>
        <v>RW4POST GRADUATE BUILDING</v>
      </c>
      <c r="AW3041" s="116" t="s">
        <v>5285</v>
      </c>
      <c r="AX3041" s="116" t="s">
        <v>5286</v>
      </c>
      <c r="AY3041" s="116" t="s">
        <v>5285</v>
      </c>
      <c r="AZ3041" s="116" t="s">
        <v>5286</v>
      </c>
      <c r="BA3041" s="116" t="str">
        <f t="shared" si="499"/>
        <v>RW4</v>
      </c>
    </row>
    <row r="3042" spans="48:53" hidden="1" x14ac:dyDescent="0.3">
      <c r="AV3042" s="115" t="str">
        <f t="shared" si="498"/>
        <v>RW4PRINT UNIT - MERSEY CARE AT AINTREE UNIVERSITY HOSPITAL SITE</v>
      </c>
      <c r="AW3042" s="116" t="s">
        <v>5275</v>
      </c>
      <c r="AX3042" s="116" t="s">
        <v>5276</v>
      </c>
      <c r="AY3042" s="116" t="s">
        <v>5275</v>
      </c>
      <c r="AZ3042" s="116" t="s">
        <v>5276</v>
      </c>
      <c r="BA3042" s="116" t="str">
        <f t="shared" si="499"/>
        <v>RW4</v>
      </c>
    </row>
    <row r="3043" spans="48:53" hidden="1" x14ac:dyDescent="0.3">
      <c r="AV3043" s="115" t="str">
        <f t="shared" si="498"/>
        <v>RW4RATHBONE HOSPITAL</v>
      </c>
      <c r="AW3043" s="116" t="s">
        <v>5235</v>
      </c>
      <c r="AX3043" s="116" t="s">
        <v>5236</v>
      </c>
      <c r="AY3043" s="116" t="s">
        <v>5235</v>
      </c>
      <c r="AZ3043" s="116" t="s">
        <v>5236</v>
      </c>
      <c r="BA3043" s="116" t="str">
        <f t="shared" si="499"/>
        <v>RW4</v>
      </c>
    </row>
    <row r="3044" spans="48:53" hidden="1" x14ac:dyDescent="0.3">
      <c r="AV3044" s="115" t="str">
        <f t="shared" si="498"/>
        <v>RW4REHAB RES 2</v>
      </c>
      <c r="AW3044" s="116" t="s">
        <v>5307</v>
      </c>
      <c r="AX3044" s="116" t="s">
        <v>5308</v>
      </c>
      <c r="AY3044" s="116" t="s">
        <v>5307</v>
      </c>
      <c r="AZ3044" s="116" t="s">
        <v>5308</v>
      </c>
      <c r="BA3044" s="116" t="str">
        <f t="shared" si="499"/>
        <v>RW4</v>
      </c>
    </row>
    <row r="3045" spans="48:53" hidden="1" x14ac:dyDescent="0.3">
      <c r="AV3045" s="115" t="str">
        <f t="shared" si="498"/>
        <v>RW4REHAB RES1</v>
      </c>
      <c r="AW3045" s="116" t="s">
        <v>5305</v>
      </c>
      <c r="AX3045" s="116" t="s">
        <v>5306</v>
      </c>
      <c r="AY3045" s="116" t="s">
        <v>5305</v>
      </c>
      <c r="AZ3045" s="116" t="s">
        <v>5306</v>
      </c>
      <c r="BA3045" s="116" t="str">
        <f t="shared" si="499"/>
        <v>RW4</v>
      </c>
    </row>
    <row r="3046" spans="48:53" hidden="1" x14ac:dyDescent="0.3">
      <c r="AV3046" s="115" t="str">
        <f t="shared" si="498"/>
        <v>RW4RESETTLE</v>
      </c>
      <c r="AW3046" s="116" t="s">
        <v>5263</v>
      </c>
      <c r="AX3046" s="116" t="s">
        <v>5264</v>
      </c>
      <c r="AY3046" s="116" t="s">
        <v>5263</v>
      </c>
      <c r="AZ3046" s="116" t="s">
        <v>5264</v>
      </c>
      <c r="BA3046" s="116" t="str">
        <f t="shared" si="499"/>
        <v>RW4</v>
      </c>
    </row>
    <row r="3047" spans="48:53" hidden="1" x14ac:dyDescent="0.3">
      <c r="AV3047" s="115" t="str">
        <f t="shared" si="498"/>
        <v>RW4SCOTT CLINIC</v>
      </c>
      <c r="AW3047" s="116" t="s">
        <v>8610</v>
      </c>
      <c r="AX3047" s="116" t="s">
        <v>9667</v>
      </c>
      <c r="AY3047" s="116" t="s">
        <v>8610</v>
      </c>
      <c r="AZ3047" s="116" t="s">
        <v>9667</v>
      </c>
      <c r="BA3047" s="116" t="str">
        <f t="shared" si="499"/>
        <v>RW4</v>
      </c>
    </row>
    <row r="3048" spans="48:53" hidden="1" x14ac:dyDescent="0.3">
      <c r="AV3048" s="115" t="str">
        <f t="shared" si="498"/>
        <v>RW4SEFTON HEALTH RESOURCE PARK</v>
      </c>
      <c r="AW3048" s="116" t="s">
        <v>5309</v>
      </c>
      <c r="AX3048" s="116" t="s">
        <v>5310</v>
      </c>
      <c r="AY3048" s="116" t="s">
        <v>5309</v>
      </c>
      <c r="AZ3048" s="116" t="s">
        <v>5310</v>
      </c>
      <c r="BA3048" s="116" t="str">
        <f t="shared" si="499"/>
        <v>RW4</v>
      </c>
    </row>
    <row r="3049" spans="48:53" hidden="1" x14ac:dyDescent="0.3">
      <c r="AV3049" s="115" t="str">
        <f t="shared" si="498"/>
        <v>RW4SOUTH SEFTON CDT</v>
      </c>
      <c r="AW3049" s="116" t="s">
        <v>5251</v>
      </c>
      <c r="AX3049" s="116" t="s">
        <v>5252</v>
      </c>
      <c r="AY3049" s="116" t="s">
        <v>5251</v>
      </c>
      <c r="AZ3049" s="116" t="s">
        <v>5252</v>
      </c>
      <c r="BA3049" s="116" t="str">
        <f t="shared" si="499"/>
        <v>RW4</v>
      </c>
    </row>
    <row r="3050" spans="48:53" hidden="1" x14ac:dyDescent="0.3">
      <c r="AV3050" s="115" t="str">
        <f t="shared" si="498"/>
        <v>RW4SOUTH SEFTON PILOT SCHEME</v>
      </c>
      <c r="AW3050" s="116" t="s">
        <v>5261</v>
      </c>
      <c r="AX3050" s="116" t="s">
        <v>5262</v>
      </c>
      <c r="AY3050" s="116" t="s">
        <v>5261</v>
      </c>
      <c r="AZ3050" s="116" t="s">
        <v>5262</v>
      </c>
      <c r="BA3050" s="116" t="str">
        <f t="shared" si="499"/>
        <v>RW4</v>
      </c>
    </row>
    <row r="3051" spans="48:53" hidden="1" x14ac:dyDescent="0.3">
      <c r="AV3051" s="115" t="str">
        <f t="shared" si="498"/>
        <v>RW4SOUTHPORT AMI</v>
      </c>
      <c r="AW3051" s="116" t="s">
        <v>5259</v>
      </c>
      <c r="AX3051" s="116" t="s">
        <v>5260</v>
      </c>
      <c r="AY3051" s="116" t="s">
        <v>5259</v>
      </c>
      <c r="AZ3051" s="116" t="s">
        <v>5260</v>
      </c>
      <c r="BA3051" s="116" t="str">
        <f t="shared" si="499"/>
        <v>RW4</v>
      </c>
    </row>
    <row r="3052" spans="48:53" hidden="1" x14ac:dyDescent="0.3">
      <c r="AV3052" s="115" t="str">
        <f t="shared" si="498"/>
        <v>RW4SOUTHPORT CDT</v>
      </c>
      <c r="AW3052" s="116" t="s">
        <v>5253</v>
      </c>
      <c r="AX3052" s="116" t="s">
        <v>5254</v>
      </c>
      <c r="AY3052" s="116" t="s">
        <v>5253</v>
      </c>
      <c r="AZ3052" s="116" t="s">
        <v>5254</v>
      </c>
      <c r="BA3052" s="116" t="str">
        <f t="shared" si="499"/>
        <v>RW4</v>
      </c>
    </row>
    <row r="3053" spans="48:53" hidden="1" x14ac:dyDescent="0.3">
      <c r="AV3053" s="115" t="str">
        <f t="shared" si="498"/>
        <v>RW4SOUTHPORT EMI</v>
      </c>
      <c r="AW3053" s="116" t="s">
        <v>5245</v>
      </c>
      <c r="AX3053" s="116" t="s">
        <v>5246</v>
      </c>
      <c r="AY3053" s="116" t="s">
        <v>5245</v>
      </c>
      <c r="AZ3053" s="116" t="s">
        <v>5246</v>
      </c>
      <c r="BA3053" s="116" t="str">
        <f t="shared" si="499"/>
        <v>RW4</v>
      </c>
    </row>
    <row r="3054" spans="48:53" hidden="1" x14ac:dyDescent="0.3">
      <c r="AV3054" s="115" t="str">
        <f t="shared" si="498"/>
        <v>RW4VAUHALL &amp; ANFIELD CHMT</v>
      </c>
      <c r="AW3054" s="116" t="s">
        <v>5301</v>
      </c>
      <c r="AX3054" s="116" t="s">
        <v>5302</v>
      </c>
      <c r="AY3054" s="116" t="s">
        <v>5301</v>
      </c>
      <c r="AZ3054" s="116" t="s">
        <v>5302</v>
      </c>
      <c r="BA3054" s="116" t="str">
        <f t="shared" si="499"/>
        <v>RW4</v>
      </c>
    </row>
    <row r="3055" spans="48:53" hidden="1" x14ac:dyDescent="0.3">
      <c r="AV3055" s="115" t="str">
        <f t="shared" si="498"/>
        <v>RW4WATERLOO DAY HOSPITAL</v>
      </c>
      <c r="AW3055" s="116" t="s">
        <v>5293</v>
      </c>
      <c r="AX3055" s="116" t="s">
        <v>5294</v>
      </c>
      <c r="AY3055" s="116" t="s">
        <v>5293</v>
      </c>
      <c r="AZ3055" s="116" t="s">
        <v>5294</v>
      </c>
      <c r="BA3055" s="116" t="str">
        <f t="shared" si="499"/>
        <v>RW4</v>
      </c>
    </row>
    <row r="3056" spans="48:53" hidden="1" x14ac:dyDescent="0.3">
      <c r="AV3056" s="115" t="str">
        <f t="shared" si="498"/>
        <v>RW4WAVERTREE BUNGALOW</v>
      </c>
      <c r="AW3056" s="116" t="s">
        <v>8616</v>
      </c>
      <c r="AX3056" s="116" t="s">
        <v>9668</v>
      </c>
      <c r="AY3056" s="116" t="s">
        <v>8616</v>
      </c>
      <c r="AZ3056" s="116" t="s">
        <v>9668</v>
      </c>
      <c r="BA3056" s="116" t="str">
        <f t="shared" si="499"/>
        <v>RW4</v>
      </c>
    </row>
    <row r="3057" spans="48:53" hidden="1" x14ac:dyDescent="0.3">
      <c r="AV3057" s="115" t="str">
        <f t="shared" si="498"/>
        <v>RW4WINDSOR CLINIC</v>
      </c>
      <c r="AW3057" s="116" t="s">
        <v>8613</v>
      </c>
      <c r="AX3057" s="116" t="s">
        <v>9669</v>
      </c>
      <c r="AY3057" s="116" t="s">
        <v>8613</v>
      </c>
      <c r="AZ3057" s="116" t="s">
        <v>9669</v>
      </c>
      <c r="BA3057" s="116" t="str">
        <f t="shared" si="499"/>
        <v>RW4</v>
      </c>
    </row>
    <row r="3058" spans="48:53" hidden="1" x14ac:dyDescent="0.3">
      <c r="AV3058" s="115" t="str">
        <f t="shared" si="498"/>
        <v>RW4WINDSOR HOUSE</v>
      </c>
      <c r="AW3058" s="116" t="s">
        <v>8612</v>
      </c>
      <c r="AX3058" s="116" t="s">
        <v>9670</v>
      </c>
      <c r="AY3058" s="116" t="s">
        <v>8612</v>
      </c>
      <c r="AZ3058" s="116" t="s">
        <v>9670</v>
      </c>
      <c r="BA3058" s="116" t="str">
        <f t="shared" si="499"/>
        <v>RW4</v>
      </c>
    </row>
    <row r="3059" spans="48:53" hidden="1" x14ac:dyDescent="0.3">
      <c r="AV3059" s="115" t="str">
        <f t="shared" si="498"/>
        <v>RW5ACCRINGTON VICTORIA HOSPITAL</v>
      </c>
      <c r="AW3059" s="126" t="s">
        <v>5330</v>
      </c>
      <c r="AX3059" s="126" t="s">
        <v>5331</v>
      </c>
      <c r="AY3059" s="126" t="s">
        <v>5330</v>
      </c>
      <c r="AZ3059" s="126" t="s">
        <v>5331</v>
      </c>
      <c r="BA3059" s="126" t="str">
        <f t="shared" si="499"/>
        <v>RW5</v>
      </c>
    </row>
    <row r="3060" spans="48:53" hidden="1" x14ac:dyDescent="0.3">
      <c r="AV3060" s="115" t="str">
        <f t="shared" si="498"/>
        <v>RW5ALBERT VIEW</v>
      </c>
      <c r="AW3060" s="126" t="s">
        <v>5417</v>
      </c>
      <c r="AX3060" s="126" t="s">
        <v>5418</v>
      </c>
      <c r="AY3060" s="126" t="s">
        <v>5417</v>
      </c>
      <c r="AZ3060" s="126" t="s">
        <v>5418</v>
      </c>
      <c r="BA3060" s="126" t="str">
        <f t="shared" si="499"/>
        <v>RW5</v>
      </c>
    </row>
    <row r="3061" spans="48:53" hidden="1" x14ac:dyDescent="0.3">
      <c r="AV3061" s="115" t="str">
        <f t="shared" si="498"/>
        <v>RW5ALTHAM MEADOWS</v>
      </c>
      <c r="AW3061" s="126" t="s">
        <v>5412</v>
      </c>
      <c r="AX3061" s="126" t="s">
        <v>5413</v>
      </c>
      <c r="AY3061" s="126" t="s">
        <v>5412</v>
      </c>
      <c r="AZ3061" s="126" t="s">
        <v>5413</v>
      </c>
      <c r="BA3061" s="126" t="str">
        <f t="shared" si="499"/>
        <v>RW5</v>
      </c>
    </row>
    <row r="3062" spans="48:53" hidden="1" x14ac:dyDescent="0.3">
      <c r="AV3062" s="115" t="str">
        <f t="shared" si="498"/>
        <v>RW5AVENHAM HEALTH CARE</v>
      </c>
      <c r="AW3062" s="126" t="s">
        <v>5357</v>
      </c>
      <c r="AX3062" s="126" t="s">
        <v>5358</v>
      </c>
      <c r="AY3062" s="126" t="s">
        <v>5357</v>
      </c>
      <c r="AZ3062" s="126" t="s">
        <v>5358</v>
      </c>
      <c r="BA3062" s="126" t="str">
        <f t="shared" si="499"/>
        <v>RW5</v>
      </c>
    </row>
    <row r="3063" spans="48:53" hidden="1" x14ac:dyDescent="0.3">
      <c r="AV3063" s="115" t="str">
        <f t="shared" si="498"/>
        <v>RW5AVONDALE UNIT</v>
      </c>
      <c r="AW3063" s="126" t="s">
        <v>5349</v>
      </c>
      <c r="AX3063" s="126" t="s">
        <v>5350</v>
      </c>
      <c r="AY3063" s="126" t="s">
        <v>5349</v>
      </c>
      <c r="AZ3063" s="126" t="s">
        <v>5350</v>
      </c>
      <c r="BA3063" s="126" t="str">
        <f t="shared" si="499"/>
        <v>RW5</v>
      </c>
    </row>
    <row r="3064" spans="48:53" hidden="1" x14ac:dyDescent="0.3">
      <c r="AV3064" s="115" t="str">
        <f t="shared" si="498"/>
        <v>RW5BLACKPOOL VICTORIA HOSPITAL</v>
      </c>
      <c r="AW3064" s="126" t="s">
        <v>5374</v>
      </c>
      <c r="AX3064" s="126" t="s">
        <v>5375</v>
      </c>
      <c r="AY3064" s="126" t="s">
        <v>5374</v>
      </c>
      <c r="AZ3064" s="126" t="s">
        <v>5375</v>
      </c>
      <c r="BA3064" s="126" t="str">
        <f t="shared" si="499"/>
        <v>RW5</v>
      </c>
    </row>
    <row r="3065" spans="48:53" hidden="1" x14ac:dyDescent="0.3">
      <c r="AV3065" s="115" t="str">
        <f t="shared" si="498"/>
        <v>RW5BRIER CRESCENT</v>
      </c>
      <c r="AW3065" s="126" t="s">
        <v>5335</v>
      </c>
      <c r="AX3065" s="126" t="s">
        <v>5336</v>
      </c>
      <c r="AY3065" s="126" t="s">
        <v>5335</v>
      </c>
      <c r="AZ3065" s="126" t="s">
        <v>5336</v>
      </c>
      <c r="BA3065" s="126" t="str">
        <f t="shared" si="499"/>
        <v>RW5</v>
      </c>
    </row>
    <row r="3066" spans="48:53" hidden="1" x14ac:dyDescent="0.3">
      <c r="AV3066" s="115" t="str">
        <f t="shared" si="498"/>
        <v>RW5BROOKSIDE RETIREMENT VILLAGE</v>
      </c>
      <c r="AW3066" s="126" t="s">
        <v>5347</v>
      </c>
      <c r="AX3066" s="126" t="s">
        <v>5348</v>
      </c>
      <c r="AY3066" s="126" t="s">
        <v>5347</v>
      </c>
      <c r="AZ3066" s="126" t="s">
        <v>5348</v>
      </c>
      <c r="BA3066" s="126" t="str">
        <f t="shared" si="499"/>
        <v>RW5</v>
      </c>
    </row>
    <row r="3067" spans="48:53" hidden="1" x14ac:dyDescent="0.3">
      <c r="AV3067" s="115" t="str">
        <f t="shared" si="498"/>
        <v>RW5BURNLEY GENERAL HOSPITAL</v>
      </c>
      <c r="AW3067" s="126" t="s">
        <v>5332</v>
      </c>
      <c r="AX3067" s="126" t="s">
        <v>5333</v>
      </c>
      <c r="AY3067" s="126" t="s">
        <v>5332</v>
      </c>
      <c r="AZ3067" s="126" t="s">
        <v>5333</v>
      </c>
      <c r="BA3067" s="126" t="str">
        <f t="shared" si="499"/>
        <v>RW5</v>
      </c>
    </row>
    <row r="3068" spans="48:53" hidden="1" x14ac:dyDescent="0.3">
      <c r="AV3068" s="115" t="str">
        <f t="shared" si="498"/>
        <v>RW5BURNLEY WOOD</v>
      </c>
      <c r="AW3068" s="126" t="s">
        <v>5339</v>
      </c>
      <c r="AX3068" s="126" t="s">
        <v>5340</v>
      </c>
      <c r="AY3068" s="126" t="s">
        <v>5339</v>
      </c>
      <c r="AZ3068" s="126" t="s">
        <v>5340</v>
      </c>
      <c r="BA3068" s="126" t="str">
        <f t="shared" si="499"/>
        <v>RW5</v>
      </c>
    </row>
    <row r="3069" spans="48:53" hidden="1" x14ac:dyDescent="0.3">
      <c r="AV3069" s="115" t="str">
        <f t="shared" si="498"/>
        <v>RW5CAMDEN PLACE</v>
      </c>
      <c r="AW3069" s="126" t="s">
        <v>5355</v>
      </c>
      <c r="AX3069" s="126" t="s">
        <v>5356</v>
      </c>
      <c r="AY3069" s="126" t="s">
        <v>5355</v>
      </c>
      <c r="AZ3069" s="126" t="s">
        <v>5356</v>
      </c>
      <c r="BA3069" s="126" t="str">
        <f t="shared" si="499"/>
        <v>RW5</v>
      </c>
    </row>
    <row r="3070" spans="48:53" hidden="1" x14ac:dyDescent="0.3">
      <c r="AV3070" s="115" t="str">
        <f t="shared" si="498"/>
        <v>RW5CANAL WALK</v>
      </c>
      <c r="AW3070" s="126" t="s">
        <v>5385</v>
      </c>
      <c r="AX3070" s="126" t="s">
        <v>5386</v>
      </c>
      <c r="AY3070" s="126" t="s">
        <v>5385</v>
      </c>
      <c r="AZ3070" s="126" t="s">
        <v>5386</v>
      </c>
      <c r="BA3070" s="126" t="str">
        <f t="shared" si="499"/>
        <v>RW5</v>
      </c>
    </row>
    <row r="3071" spans="48:53" hidden="1" x14ac:dyDescent="0.3">
      <c r="AV3071" s="115" t="str">
        <f t="shared" si="498"/>
        <v>RW5CENTRAL LANCS MAS</v>
      </c>
      <c r="AW3071" s="126" t="s">
        <v>5433</v>
      </c>
      <c r="AX3071" s="126" t="s">
        <v>5434</v>
      </c>
      <c r="AY3071" s="126" t="s">
        <v>5433</v>
      </c>
      <c r="AZ3071" s="126" t="s">
        <v>5434</v>
      </c>
      <c r="BA3071" s="126" t="str">
        <f t="shared" si="499"/>
        <v>RW5</v>
      </c>
    </row>
    <row r="3072" spans="48:53" hidden="1" x14ac:dyDescent="0.3">
      <c r="AV3072" s="115" t="str">
        <f t="shared" si="498"/>
        <v>RW5CHARNLEY FOLD</v>
      </c>
      <c r="AW3072" s="126" t="s">
        <v>5427</v>
      </c>
      <c r="AX3072" s="126" t="s">
        <v>5428</v>
      </c>
      <c r="AY3072" s="126" t="s">
        <v>5427</v>
      </c>
      <c r="AZ3072" s="126" t="s">
        <v>5428</v>
      </c>
      <c r="BA3072" s="126" t="str">
        <f t="shared" si="499"/>
        <v>RW5</v>
      </c>
    </row>
    <row r="3073" spans="48:53" hidden="1" x14ac:dyDescent="0.3">
      <c r="AV3073" s="115" t="str">
        <f t="shared" ref="AV3073:AV3136" si="500">CONCATENATE(LEFT(AW3073, 3),AX3073)</f>
        <v>RW5CHILDREN'S UNIT</v>
      </c>
      <c r="AW3073" s="126" t="s">
        <v>5398</v>
      </c>
      <c r="AX3073" s="126" t="s">
        <v>5399</v>
      </c>
      <c r="AY3073" s="126" t="s">
        <v>5398</v>
      </c>
      <c r="AZ3073" s="126" t="s">
        <v>5399</v>
      </c>
      <c r="BA3073" s="126" t="str">
        <f t="shared" ref="BA3073:BA3136" si="501">LEFT(AY3073,3)</f>
        <v>RW5</v>
      </c>
    </row>
    <row r="3074" spans="48:53" hidden="1" x14ac:dyDescent="0.3">
      <c r="AV3074" s="115" t="str">
        <f t="shared" si="500"/>
        <v>RW5CHORLEY &amp; SOUTH RIBBLE CCTT</v>
      </c>
      <c r="AW3074" s="126" t="s">
        <v>5437</v>
      </c>
      <c r="AX3074" s="126" t="s">
        <v>5438</v>
      </c>
      <c r="AY3074" s="126" t="s">
        <v>5437</v>
      </c>
      <c r="AZ3074" s="126" t="s">
        <v>5438</v>
      </c>
      <c r="BA3074" s="126" t="str">
        <f t="shared" si="501"/>
        <v>RW5</v>
      </c>
    </row>
    <row r="3075" spans="48:53" hidden="1" x14ac:dyDescent="0.3">
      <c r="AV3075" s="115" t="str">
        <f t="shared" si="500"/>
        <v>RW5CHORLEY &amp; SOUTH RIBBLE CCTT</v>
      </c>
      <c r="AW3075" s="126" t="s">
        <v>5439</v>
      </c>
      <c r="AX3075" s="126" t="s">
        <v>5438</v>
      </c>
      <c r="AY3075" s="126" t="s">
        <v>5439</v>
      </c>
      <c r="AZ3075" s="126" t="s">
        <v>5438</v>
      </c>
      <c r="BA3075" s="126" t="str">
        <f t="shared" si="501"/>
        <v>RW5</v>
      </c>
    </row>
    <row r="3076" spans="48:53" hidden="1" x14ac:dyDescent="0.3">
      <c r="AV3076" s="115" t="str">
        <f t="shared" si="500"/>
        <v>RW5CHORLEY AND SOUTH RIBBLE HOSPITAL</v>
      </c>
      <c r="AW3076" s="126" t="s">
        <v>5341</v>
      </c>
      <c r="AX3076" s="126" t="s">
        <v>5342</v>
      </c>
      <c r="AY3076" s="126" t="s">
        <v>5341</v>
      </c>
      <c r="AZ3076" s="126" t="s">
        <v>5342</v>
      </c>
      <c r="BA3076" s="126" t="str">
        <f t="shared" si="501"/>
        <v>RW5</v>
      </c>
    </row>
    <row r="3077" spans="48:53" hidden="1" x14ac:dyDescent="0.3">
      <c r="AV3077" s="115" t="str">
        <f t="shared" si="500"/>
        <v>RW5CMP BUILDING</v>
      </c>
      <c r="AW3077" s="126" t="s">
        <v>5429</v>
      </c>
      <c r="AX3077" s="126" t="s">
        <v>5430</v>
      </c>
      <c r="AY3077" s="126" t="s">
        <v>5429</v>
      </c>
      <c r="AZ3077" s="126" t="s">
        <v>5430</v>
      </c>
      <c r="BA3077" s="126" t="str">
        <f t="shared" si="501"/>
        <v>RW5</v>
      </c>
    </row>
    <row r="3078" spans="48:53" hidden="1" x14ac:dyDescent="0.3">
      <c r="AV3078" s="115" t="str">
        <f t="shared" si="500"/>
        <v>RW5DEANSGATE</v>
      </c>
      <c r="AW3078" s="126" t="s">
        <v>5400</v>
      </c>
      <c r="AX3078" s="126" t="s">
        <v>5401</v>
      </c>
      <c r="AY3078" s="126" t="s">
        <v>5400</v>
      </c>
      <c r="AZ3078" s="126" t="s">
        <v>5401</v>
      </c>
      <c r="BA3078" s="126" t="str">
        <f t="shared" si="501"/>
        <v>RW5</v>
      </c>
    </row>
    <row r="3079" spans="48:53" hidden="1" x14ac:dyDescent="0.3">
      <c r="AV3079" s="115" t="str">
        <f t="shared" si="500"/>
        <v>RW5DOB BRIDGE COTTAGE</v>
      </c>
      <c r="AW3079" s="126" t="s">
        <v>5365</v>
      </c>
      <c r="AX3079" s="126" t="s">
        <v>5366</v>
      </c>
      <c r="AY3079" s="126" t="s">
        <v>5365</v>
      </c>
      <c r="AZ3079" s="126" t="s">
        <v>5366</v>
      </c>
      <c r="BA3079" s="126" t="str">
        <f t="shared" si="501"/>
        <v>RW5</v>
      </c>
    </row>
    <row r="3080" spans="48:53" hidden="1" x14ac:dyDescent="0.3">
      <c r="AV3080" s="115" t="str">
        <f t="shared" si="500"/>
        <v>RW5EAST BARN</v>
      </c>
      <c r="AW3080" s="126" t="s">
        <v>5408</v>
      </c>
      <c r="AX3080" s="126" t="s">
        <v>5409</v>
      </c>
      <c r="AY3080" s="126" t="s">
        <v>5408</v>
      </c>
      <c r="AZ3080" s="126" t="s">
        <v>5409</v>
      </c>
      <c r="BA3080" s="126" t="str">
        <f t="shared" si="501"/>
        <v>RW5</v>
      </c>
    </row>
    <row r="3081" spans="48:53" hidden="1" x14ac:dyDescent="0.3">
      <c r="AV3081" s="115" t="str">
        <f t="shared" si="500"/>
        <v>RW5EAST LANCS EDS</v>
      </c>
      <c r="AW3081" s="126" t="s">
        <v>5440</v>
      </c>
      <c r="AX3081" s="126" t="s">
        <v>5441</v>
      </c>
      <c r="AY3081" s="126" t="s">
        <v>5440</v>
      </c>
      <c r="AZ3081" s="126" t="s">
        <v>5441</v>
      </c>
      <c r="BA3081" s="126" t="str">
        <f t="shared" si="501"/>
        <v>RW5</v>
      </c>
    </row>
    <row r="3082" spans="48:53" hidden="1" x14ac:dyDescent="0.3">
      <c r="AV3082" s="115" t="str">
        <f t="shared" si="500"/>
        <v>RW5EAST LANCS SPOA</v>
      </c>
      <c r="AW3082" s="126" t="s">
        <v>5431</v>
      </c>
      <c r="AX3082" s="126" t="s">
        <v>5432</v>
      </c>
      <c r="AY3082" s="126" t="s">
        <v>5431</v>
      </c>
      <c r="AZ3082" s="126" t="s">
        <v>5432</v>
      </c>
      <c r="BA3082" s="126" t="str">
        <f t="shared" si="501"/>
        <v>RW5</v>
      </c>
    </row>
    <row r="3083" spans="48:53" hidden="1" x14ac:dyDescent="0.3">
      <c r="AV3083" s="115" t="str">
        <f t="shared" si="500"/>
        <v>RW5FLEETWOOD HOSPITAL</v>
      </c>
      <c r="AW3083" s="126" t="s">
        <v>5370</v>
      </c>
      <c r="AX3083" s="126" t="s">
        <v>5371</v>
      </c>
      <c r="AY3083" s="126" t="s">
        <v>5370</v>
      </c>
      <c r="AZ3083" s="126" t="s">
        <v>5371</v>
      </c>
      <c r="BA3083" s="126" t="str">
        <f t="shared" si="501"/>
        <v>RW5</v>
      </c>
    </row>
    <row r="3084" spans="48:53" hidden="1" x14ac:dyDescent="0.3">
      <c r="AV3084" s="115" t="str">
        <f t="shared" si="500"/>
        <v>RW5GREY GABLES COTTAGE</v>
      </c>
      <c r="AW3084" s="126" t="s">
        <v>5376</v>
      </c>
      <c r="AX3084" s="126" t="s">
        <v>5377</v>
      </c>
      <c r="AY3084" s="126" t="s">
        <v>5376</v>
      </c>
      <c r="AZ3084" s="126" t="s">
        <v>5377</v>
      </c>
      <c r="BA3084" s="126" t="str">
        <f t="shared" si="501"/>
        <v>RW5</v>
      </c>
    </row>
    <row r="3085" spans="48:53" hidden="1" x14ac:dyDescent="0.3">
      <c r="AV3085" s="115" t="str">
        <f t="shared" si="500"/>
        <v>RW5GUILD PARK</v>
      </c>
      <c r="AW3085" s="126" t="s">
        <v>5361</v>
      </c>
      <c r="AX3085" s="126" t="s">
        <v>5362</v>
      </c>
      <c r="AY3085" s="126" t="s">
        <v>5361</v>
      </c>
      <c r="AZ3085" s="126" t="s">
        <v>5362</v>
      </c>
      <c r="BA3085" s="126" t="str">
        <f t="shared" si="501"/>
        <v>RW5</v>
      </c>
    </row>
    <row r="3086" spans="48:53" hidden="1" x14ac:dyDescent="0.3">
      <c r="AV3086" s="115" t="str">
        <f t="shared" si="500"/>
        <v>RW5LEARNING DIFFICULTIES (CHORLEY &amp; SOUTH RIBBLE DISTRICT GENERAL HOSPITAL)</v>
      </c>
      <c r="AW3086" s="126" t="s">
        <v>5378</v>
      </c>
      <c r="AX3086" s="126" t="s">
        <v>5379</v>
      </c>
      <c r="AY3086" s="126" t="s">
        <v>5378</v>
      </c>
      <c r="AZ3086" s="126" t="s">
        <v>5379</v>
      </c>
      <c r="BA3086" s="126" t="str">
        <f t="shared" si="501"/>
        <v>RW5</v>
      </c>
    </row>
    <row r="3087" spans="48:53" hidden="1" x14ac:dyDescent="0.3">
      <c r="AV3087" s="115" t="str">
        <f t="shared" si="500"/>
        <v>RW5LONGRIDGE COMMUNITY HOSPITAL</v>
      </c>
      <c r="AW3087" s="126" t="s">
        <v>5324</v>
      </c>
      <c r="AX3087" s="126" t="s">
        <v>5325</v>
      </c>
      <c r="AY3087" s="126" t="s">
        <v>5324</v>
      </c>
      <c r="AZ3087" s="126" t="s">
        <v>5325</v>
      </c>
      <c r="BA3087" s="126" t="str">
        <f t="shared" si="501"/>
        <v>RW5</v>
      </c>
    </row>
    <row r="3088" spans="48:53" hidden="1" x14ac:dyDescent="0.3">
      <c r="AV3088" s="115" t="str">
        <f t="shared" si="500"/>
        <v>RW5LOWER PRIORY HALL DAY HOSPITAL</v>
      </c>
      <c r="AW3088" s="126" t="s">
        <v>5402</v>
      </c>
      <c r="AX3088" s="126" t="s">
        <v>5403</v>
      </c>
      <c r="AY3088" s="126" t="s">
        <v>5402</v>
      </c>
      <c r="AZ3088" s="126" t="s">
        <v>5403</v>
      </c>
      <c r="BA3088" s="126" t="str">
        <f t="shared" si="501"/>
        <v>RW5</v>
      </c>
    </row>
    <row r="3089" spans="48:53" hidden="1" x14ac:dyDescent="0.3">
      <c r="AV3089" s="115" t="str">
        <f t="shared" si="500"/>
        <v>RW5LYTHAM HOSPITAL</v>
      </c>
      <c r="AW3089" s="126" t="s">
        <v>5372</v>
      </c>
      <c r="AX3089" s="126" t="s">
        <v>5373</v>
      </c>
      <c r="AY3089" s="126" t="s">
        <v>5372</v>
      </c>
      <c r="AZ3089" s="126" t="s">
        <v>5373</v>
      </c>
      <c r="BA3089" s="126" t="str">
        <f t="shared" si="501"/>
        <v>RW5</v>
      </c>
    </row>
    <row r="3090" spans="48:53" hidden="1" x14ac:dyDescent="0.3">
      <c r="AV3090" s="115" t="str">
        <f t="shared" si="500"/>
        <v>RW5MAKING SPACE</v>
      </c>
      <c r="AW3090" s="126" t="s">
        <v>5404</v>
      </c>
      <c r="AX3090" s="126" t="s">
        <v>5405</v>
      </c>
      <c r="AY3090" s="126" t="s">
        <v>5404</v>
      </c>
      <c r="AZ3090" s="126" t="s">
        <v>5405</v>
      </c>
      <c r="BA3090" s="126" t="str">
        <f t="shared" si="501"/>
        <v>RW5</v>
      </c>
    </row>
    <row r="3091" spans="48:53" hidden="1" x14ac:dyDescent="0.3">
      <c r="AV3091" s="115" t="str">
        <f t="shared" si="500"/>
        <v>RW5MEADOWBANK NURSING AND RESIDENTIAL HOME</v>
      </c>
      <c r="AW3091" s="126" t="s">
        <v>5343</v>
      </c>
      <c r="AX3091" s="126" t="s">
        <v>5344</v>
      </c>
      <c r="AY3091" s="126" t="s">
        <v>5343</v>
      </c>
      <c r="AZ3091" s="126" t="s">
        <v>5344</v>
      </c>
      <c r="BA3091" s="126" t="str">
        <f t="shared" si="501"/>
        <v>RW5</v>
      </c>
    </row>
    <row r="3092" spans="48:53" hidden="1" x14ac:dyDescent="0.3">
      <c r="AV3092" s="115" t="str">
        <f t="shared" si="500"/>
        <v>RW5MOSS VIEW CONTINUING CARE UNIT</v>
      </c>
      <c r="AW3092" s="126" t="s">
        <v>5414</v>
      </c>
      <c r="AX3092" s="126" t="s">
        <v>5415</v>
      </c>
      <c r="AY3092" s="126" t="s">
        <v>5414</v>
      </c>
      <c r="AZ3092" s="126" t="s">
        <v>5415</v>
      </c>
      <c r="BA3092" s="126" t="str">
        <f t="shared" si="501"/>
        <v>RW5</v>
      </c>
    </row>
    <row r="3093" spans="48:53" hidden="1" x14ac:dyDescent="0.3">
      <c r="AV3093" s="115" t="str">
        <f t="shared" si="500"/>
        <v>RW5NHS BLACKPOOL</v>
      </c>
      <c r="AW3093" s="126" t="s">
        <v>5393</v>
      </c>
      <c r="AX3093" s="126" t="s">
        <v>5394</v>
      </c>
      <c r="AY3093" s="126" t="s">
        <v>5393</v>
      </c>
      <c r="AZ3093" s="126" t="s">
        <v>5394</v>
      </c>
      <c r="BA3093" s="126" t="str">
        <f t="shared" si="501"/>
        <v>RW5</v>
      </c>
    </row>
    <row r="3094" spans="48:53" hidden="1" x14ac:dyDescent="0.3">
      <c r="AV3094" s="115" t="str">
        <f t="shared" si="500"/>
        <v>RW5NICKY NOOK</v>
      </c>
      <c r="AW3094" s="126" t="s">
        <v>5345</v>
      </c>
      <c r="AX3094" s="126" t="s">
        <v>5346</v>
      </c>
      <c r="AY3094" s="126" t="s">
        <v>5345</v>
      </c>
      <c r="AZ3094" s="126" t="s">
        <v>5346</v>
      </c>
      <c r="BA3094" s="126" t="str">
        <f t="shared" si="501"/>
        <v>RW5</v>
      </c>
    </row>
    <row r="3095" spans="48:53" hidden="1" x14ac:dyDescent="0.3">
      <c r="AV3095" s="115" t="str">
        <f t="shared" si="500"/>
        <v>RW5NORTH BARN</v>
      </c>
      <c r="AW3095" s="126" t="s">
        <v>5410</v>
      </c>
      <c r="AX3095" s="126" t="s">
        <v>5411</v>
      </c>
      <c r="AY3095" s="126" t="s">
        <v>5410</v>
      </c>
      <c r="AZ3095" s="126" t="s">
        <v>5411</v>
      </c>
      <c r="BA3095" s="126" t="str">
        <f t="shared" si="501"/>
        <v>RW5</v>
      </c>
    </row>
    <row r="3096" spans="48:53" hidden="1" x14ac:dyDescent="0.3">
      <c r="AV3096" s="115" t="str">
        <f t="shared" si="500"/>
        <v>RW5OAKLANDS</v>
      </c>
      <c r="AW3096" s="126" t="s">
        <v>5416</v>
      </c>
      <c r="AX3096" s="126" t="s">
        <v>1885</v>
      </c>
      <c r="AY3096" s="126" t="s">
        <v>5416</v>
      </c>
      <c r="AZ3096" s="126" t="s">
        <v>1885</v>
      </c>
      <c r="BA3096" s="126" t="str">
        <f t="shared" si="501"/>
        <v>RW5</v>
      </c>
    </row>
    <row r="3097" spans="48:53" hidden="1" x14ac:dyDescent="0.3">
      <c r="AV3097" s="115" t="str">
        <f t="shared" si="500"/>
        <v>RW5ORMSKIRK AND DISTRICT GENERAL HOSPITAL</v>
      </c>
      <c r="AW3097" s="126" t="s">
        <v>5363</v>
      </c>
      <c r="AX3097" s="126" t="s">
        <v>5364</v>
      </c>
      <c r="AY3097" s="126" t="s">
        <v>5363</v>
      </c>
      <c r="AZ3097" s="126" t="s">
        <v>5364</v>
      </c>
      <c r="BA3097" s="126" t="str">
        <f t="shared" si="501"/>
        <v>RW5</v>
      </c>
    </row>
    <row r="3098" spans="48:53" hidden="1" x14ac:dyDescent="0.3">
      <c r="AV3098" s="115" t="str">
        <f t="shared" si="500"/>
        <v>RW5ORMSKIRK CCTT</v>
      </c>
      <c r="AW3098" s="126" t="s">
        <v>5435</v>
      </c>
      <c r="AX3098" s="126" t="s">
        <v>5436</v>
      </c>
      <c r="AY3098" s="126" t="s">
        <v>5435</v>
      </c>
      <c r="AZ3098" s="126" t="s">
        <v>5436</v>
      </c>
      <c r="BA3098" s="126" t="str">
        <f t="shared" si="501"/>
        <v>RW5</v>
      </c>
    </row>
    <row r="3099" spans="48:53" hidden="1" x14ac:dyDescent="0.3">
      <c r="AV3099" s="115" t="str">
        <f t="shared" si="500"/>
        <v>RW5OXFORD ANNEXE</v>
      </c>
      <c r="AW3099" s="126" t="s">
        <v>5381</v>
      </c>
      <c r="AX3099" s="126" t="s">
        <v>5382</v>
      </c>
      <c r="AY3099" s="126" t="s">
        <v>5381</v>
      </c>
      <c r="AZ3099" s="126" t="s">
        <v>5382</v>
      </c>
      <c r="BA3099" s="126" t="str">
        <f t="shared" si="501"/>
        <v>RW5</v>
      </c>
    </row>
    <row r="3100" spans="48:53" hidden="1" x14ac:dyDescent="0.3">
      <c r="AV3100" s="115" t="str">
        <f t="shared" si="500"/>
        <v>RW5PARKWOOD HOSPITAL</v>
      </c>
      <c r="AW3100" s="126" t="s">
        <v>5368</v>
      </c>
      <c r="AX3100" s="126" t="s">
        <v>5369</v>
      </c>
      <c r="AY3100" s="126" t="s">
        <v>5368</v>
      </c>
      <c r="AZ3100" s="126" t="s">
        <v>5369</v>
      </c>
      <c r="BA3100" s="126" t="str">
        <f t="shared" si="501"/>
        <v>RW5</v>
      </c>
    </row>
    <row r="3101" spans="48:53" hidden="1" x14ac:dyDescent="0.3">
      <c r="AV3101" s="115" t="str">
        <f t="shared" si="500"/>
        <v>RW5PRESTON HEALTHPORT</v>
      </c>
      <c r="AW3101" s="126" t="s">
        <v>5383</v>
      </c>
      <c r="AX3101" s="126" t="s">
        <v>5384</v>
      </c>
      <c r="AY3101" s="126" t="s">
        <v>5383</v>
      </c>
      <c r="AZ3101" s="126" t="s">
        <v>5384</v>
      </c>
      <c r="BA3101" s="126" t="str">
        <f t="shared" si="501"/>
        <v>RW5</v>
      </c>
    </row>
    <row r="3102" spans="48:53" hidden="1" x14ac:dyDescent="0.3">
      <c r="AV3102" s="115" t="str">
        <f t="shared" si="500"/>
        <v>RW5PRESTON PRISON</v>
      </c>
      <c r="AW3102" s="126" t="s">
        <v>8551</v>
      </c>
      <c r="AX3102" s="126" t="s">
        <v>9671</v>
      </c>
      <c r="AY3102" s="126" t="s">
        <v>8551</v>
      </c>
      <c r="AZ3102" s="126" t="s">
        <v>9671</v>
      </c>
      <c r="BA3102" s="126" t="str">
        <f t="shared" si="501"/>
        <v>RW5</v>
      </c>
    </row>
    <row r="3103" spans="48:53" hidden="1" x14ac:dyDescent="0.3">
      <c r="AV3103" s="115" t="str">
        <f t="shared" si="500"/>
        <v>RW5QUAYSIDE</v>
      </c>
      <c r="AW3103" s="126" t="s">
        <v>5425</v>
      </c>
      <c r="AX3103" s="126" t="s">
        <v>5426</v>
      </c>
      <c r="AY3103" s="126" t="s">
        <v>5425</v>
      </c>
      <c r="AZ3103" s="126" t="s">
        <v>5426</v>
      </c>
      <c r="BA3103" s="126" t="str">
        <f t="shared" si="501"/>
        <v>RW5</v>
      </c>
    </row>
    <row r="3104" spans="48:53" hidden="1" x14ac:dyDescent="0.3">
      <c r="AV3104" s="115" t="str">
        <f t="shared" si="500"/>
        <v>RW5QUEEN VICTORIA HOSPITAL</v>
      </c>
      <c r="AW3104" s="126" t="s">
        <v>5397</v>
      </c>
      <c r="AX3104" s="126" t="s">
        <v>2820</v>
      </c>
      <c r="AY3104" s="126" t="s">
        <v>5397</v>
      </c>
      <c r="AZ3104" s="126" t="s">
        <v>2820</v>
      </c>
      <c r="BA3104" s="126" t="str">
        <f t="shared" si="501"/>
        <v>RW5</v>
      </c>
    </row>
    <row r="3105" spans="48:53" hidden="1" x14ac:dyDescent="0.3">
      <c r="AV3105" s="115" t="str">
        <f t="shared" si="500"/>
        <v>RW5REGATTA PLACE</v>
      </c>
      <c r="AW3105" s="126" t="s">
        <v>5423</v>
      </c>
      <c r="AX3105" s="126" t="s">
        <v>5424</v>
      </c>
      <c r="AY3105" s="126" t="s">
        <v>5423</v>
      </c>
      <c r="AZ3105" s="126" t="s">
        <v>5424</v>
      </c>
      <c r="BA3105" s="126" t="str">
        <f t="shared" si="501"/>
        <v>RW5</v>
      </c>
    </row>
    <row r="3106" spans="48:53" hidden="1" x14ac:dyDescent="0.3">
      <c r="AV3106" s="115" t="str">
        <f t="shared" si="500"/>
        <v>RW5RIBBLETON HOSPITAL</v>
      </c>
      <c r="AW3106" s="126" t="s">
        <v>5353</v>
      </c>
      <c r="AX3106" s="126" t="s">
        <v>5354</v>
      </c>
      <c r="AY3106" s="126" t="s">
        <v>5353</v>
      </c>
      <c r="AZ3106" s="126" t="s">
        <v>5354</v>
      </c>
      <c r="BA3106" s="126" t="str">
        <f t="shared" si="501"/>
        <v>RW5</v>
      </c>
    </row>
    <row r="3107" spans="48:53" hidden="1" x14ac:dyDescent="0.3">
      <c r="AV3107" s="115" t="str">
        <f t="shared" si="500"/>
        <v>RW5RIDGE LEA HOSPITAL</v>
      </c>
      <c r="AW3107" s="126" t="s">
        <v>5395</v>
      </c>
      <c r="AX3107" s="126" t="s">
        <v>5396</v>
      </c>
      <c r="AY3107" s="126" t="s">
        <v>5395</v>
      </c>
      <c r="AZ3107" s="126" t="s">
        <v>5396</v>
      </c>
      <c r="BA3107" s="126" t="str">
        <f t="shared" si="501"/>
        <v>RW5</v>
      </c>
    </row>
    <row r="3108" spans="48:53" hidden="1" x14ac:dyDescent="0.3">
      <c r="AV3108" s="115" t="str">
        <f t="shared" si="500"/>
        <v>RW5ROSSENDALE HOSPITAL</v>
      </c>
      <c r="AW3108" s="126" t="s">
        <v>5337</v>
      </c>
      <c r="AX3108" s="126" t="s">
        <v>5338</v>
      </c>
      <c r="AY3108" s="126" t="s">
        <v>5337</v>
      </c>
      <c r="AZ3108" s="126" t="s">
        <v>5338</v>
      </c>
      <c r="BA3108" s="126" t="str">
        <f t="shared" si="501"/>
        <v>RW5</v>
      </c>
    </row>
    <row r="3109" spans="48:53" hidden="1" x14ac:dyDescent="0.3">
      <c r="AV3109" s="115" t="str">
        <f t="shared" si="500"/>
        <v>RW5ROYAL BLACKBURN HOSPITAL</v>
      </c>
      <c r="AW3109" s="126" t="s">
        <v>5316</v>
      </c>
      <c r="AX3109" s="126" t="s">
        <v>5317</v>
      </c>
      <c r="AY3109" s="126" t="s">
        <v>5316</v>
      </c>
      <c r="AZ3109" s="126" t="s">
        <v>5317</v>
      </c>
      <c r="BA3109" s="126" t="str">
        <f t="shared" si="501"/>
        <v>RW5</v>
      </c>
    </row>
    <row r="3110" spans="48:53" hidden="1" x14ac:dyDescent="0.3">
      <c r="AV3110" s="115" t="str">
        <f t="shared" si="500"/>
        <v>RW5ROYAL LANCASTER INFIRMARY</v>
      </c>
      <c r="AW3110" s="126" t="s">
        <v>5406</v>
      </c>
      <c r="AX3110" s="126" t="s">
        <v>5407</v>
      </c>
      <c r="AY3110" s="126" t="s">
        <v>5406</v>
      </c>
      <c r="AZ3110" s="126" t="s">
        <v>5407</v>
      </c>
      <c r="BA3110" s="126" t="str">
        <f t="shared" si="501"/>
        <v>RW5</v>
      </c>
    </row>
    <row r="3111" spans="48:53" hidden="1" x14ac:dyDescent="0.3">
      <c r="AV3111" s="115" t="str">
        <f t="shared" si="500"/>
        <v>RW5ROYAL PRESTON HOSPITAL</v>
      </c>
      <c r="AW3111" s="126" t="s">
        <v>5351</v>
      </c>
      <c r="AX3111" s="126" t="s">
        <v>5352</v>
      </c>
      <c r="AY3111" s="126" t="s">
        <v>5351</v>
      </c>
      <c r="AZ3111" s="126" t="s">
        <v>5352</v>
      </c>
      <c r="BA3111" s="126" t="str">
        <f t="shared" si="501"/>
        <v>RW5</v>
      </c>
    </row>
    <row r="3112" spans="48:53" hidden="1" x14ac:dyDescent="0.3">
      <c r="AV3112" s="115" t="str">
        <f t="shared" si="500"/>
        <v>RW5STANDEN ENTERPRISES</v>
      </c>
      <c r="AW3112" s="126" t="s">
        <v>5419</v>
      </c>
      <c r="AX3112" s="126" t="s">
        <v>5420</v>
      </c>
      <c r="AY3112" s="126" t="s">
        <v>5419</v>
      </c>
      <c r="AZ3112" s="126" t="s">
        <v>5420</v>
      </c>
      <c r="BA3112" s="126" t="str">
        <f t="shared" si="501"/>
        <v>RW5</v>
      </c>
    </row>
    <row r="3113" spans="48:53" hidden="1" x14ac:dyDescent="0.3">
      <c r="AV3113" s="115" t="str">
        <f t="shared" si="500"/>
        <v>RW5STRAWBERRY BANK</v>
      </c>
      <c r="AW3113" s="126" t="s">
        <v>5320</v>
      </c>
      <c r="AX3113" s="126" t="s">
        <v>5321</v>
      </c>
      <c r="AY3113" s="126" t="s">
        <v>5320</v>
      </c>
      <c r="AZ3113" s="126" t="s">
        <v>5321</v>
      </c>
      <c r="BA3113" s="126" t="str">
        <f t="shared" si="501"/>
        <v>RW5</v>
      </c>
    </row>
    <row r="3114" spans="48:53" hidden="1" x14ac:dyDescent="0.3">
      <c r="AV3114" s="115" t="str">
        <f t="shared" si="500"/>
        <v>RW5THE BRIDGE</v>
      </c>
      <c r="AW3114" s="126" t="s">
        <v>5380</v>
      </c>
      <c r="AX3114" s="126" t="s">
        <v>3180</v>
      </c>
      <c r="AY3114" s="126" t="s">
        <v>5380</v>
      </c>
      <c r="AZ3114" s="126" t="s">
        <v>3180</v>
      </c>
      <c r="BA3114" s="126" t="str">
        <f t="shared" si="501"/>
        <v>RW5</v>
      </c>
    </row>
    <row r="3115" spans="48:53" hidden="1" x14ac:dyDescent="0.3">
      <c r="AV3115" s="115" t="str">
        <f t="shared" si="500"/>
        <v>RW5THE COTTAGES</v>
      </c>
      <c r="AW3115" s="126" t="s">
        <v>5359</v>
      </c>
      <c r="AX3115" s="126" t="s">
        <v>5360</v>
      </c>
      <c r="AY3115" s="126" t="s">
        <v>5359</v>
      </c>
      <c r="AZ3115" s="126" t="s">
        <v>5360</v>
      </c>
      <c r="BA3115" s="126" t="str">
        <f t="shared" si="501"/>
        <v>RW5</v>
      </c>
    </row>
    <row r="3116" spans="48:53" hidden="1" x14ac:dyDescent="0.3">
      <c r="AV3116" s="115" t="str">
        <f t="shared" si="500"/>
        <v>RW5THE HARBOUR</v>
      </c>
      <c r="AW3116" t="s">
        <v>10041</v>
      </c>
      <c r="AX3116" t="s">
        <v>10042</v>
      </c>
      <c r="AY3116" t="s">
        <v>10041</v>
      </c>
      <c r="AZ3116" t="s">
        <v>10042</v>
      </c>
      <c r="BA3116" s="126" t="str">
        <f t="shared" si="501"/>
        <v>RW5</v>
      </c>
    </row>
    <row r="3117" spans="48:53" hidden="1" x14ac:dyDescent="0.3">
      <c r="AV3117" s="115" t="str">
        <f t="shared" si="500"/>
        <v>RW5THE JUNCTION</v>
      </c>
      <c r="AW3117" s="126" t="s">
        <v>5398</v>
      </c>
      <c r="AX3117" s="126" t="s">
        <v>2966</v>
      </c>
      <c r="AY3117" s="126" t="s">
        <v>5398</v>
      </c>
      <c r="AZ3117" s="126" t="s">
        <v>2966</v>
      </c>
      <c r="BA3117" s="126" t="str">
        <f t="shared" si="501"/>
        <v>RW5</v>
      </c>
    </row>
    <row r="3118" spans="48:53" hidden="1" x14ac:dyDescent="0.3">
      <c r="AV3118" s="115" t="str">
        <f t="shared" si="500"/>
        <v>RW5THE MISSION</v>
      </c>
      <c r="AW3118" s="126" t="s">
        <v>5322</v>
      </c>
      <c r="AX3118" s="126" t="s">
        <v>5323</v>
      </c>
      <c r="AY3118" s="126" t="s">
        <v>5322</v>
      </c>
      <c r="AZ3118" s="126" t="s">
        <v>5323</v>
      </c>
      <c r="BA3118" s="126" t="str">
        <f t="shared" si="501"/>
        <v>RW5</v>
      </c>
    </row>
    <row r="3119" spans="48:53" hidden="1" x14ac:dyDescent="0.3">
      <c r="AV3119" s="115" t="str">
        <f t="shared" si="500"/>
        <v>RW5THE MOUNT (ACCRINGTON)</v>
      </c>
      <c r="AW3119" s="126" t="s">
        <v>5318</v>
      </c>
      <c r="AX3119" s="126" t="s">
        <v>5319</v>
      </c>
      <c r="AY3119" s="126" t="s">
        <v>5318</v>
      </c>
      <c r="AZ3119" s="126" t="s">
        <v>5319</v>
      </c>
      <c r="BA3119" s="126" t="str">
        <f t="shared" si="501"/>
        <v>RW5</v>
      </c>
    </row>
    <row r="3120" spans="48:53" hidden="1" x14ac:dyDescent="0.3">
      <c r="AV3120" s="115" t="str">
        <f t="shared" si="500"/>
        <v>RW5THE REEDS</v>
      </c>
      <c r="AW3120" s="126" t="s">
        <v>5421</v>
      </c>
      <c r="AX3120" s="126" t="s">
        <v>5422</v>
      </c>
      <c r="AY3120" s="126" t="s">
        <v>5421</v>
      </c>
      <c r="AZ3120" s="126" t="s">
        <v>5422</v>
      </c>
      <c r="BA3120" s="126" t="str">
        <f t="shared" si="501"/>
        <v>RW5</v>
      </c>
    </row>
    <row r="3121" spans="48:53" hidden="1" x14ac:dyDescent="0.3">
      <c r="AV3121" s="115" t="str">
        <f t="shared" si="500"/>
        <v>RW5THORNLEIGH</v>
      </c>
      <c r="AW3121" s="126" t="s">
        <v>5326</v>
      </c>
      <c r="AX3121" s="126" t="s">
        <v>5327</v>
      </c>
      <c r="AY3121" s="126" t="s">
        <v>5326</v>
      </c>
      <c r="AZ3121" s="126" t="s">
        <v>5327</v>
      </c>
      <c r="BA3121" s="126" t="str">
        <f t="shared" si="501"/>
        <v>RW5</v>
      </c>
    </row>
    <row r="3122" spans="48:53" hidden="1" x14ac:dyDescent="0.3">
      <c r="AV3122" s="115" t="str">
        <f t="shared" si="500"/>
        <v>RW5UNIT 13</v>
      </c>
      <c r="AW3122" s="126" t="s">
        <v>5389</v>
      </c>
      <c r="AX3122" s="126" t="s">
        <v>5390</v>
      </c>
      <c r="AY3122" s="126" t="s">
        <v>5389</v>
      </c>
      <c r="AZ3122" s="126" t="s">
        <v>5390</v>
      </c>
      <c r="BA3122" s="126" t="str">
        <f t="shared" si="501"/>
        <v>RW5</v>
      </c>
    </row>
    <row r="3123" spans="48:53" hidden="1" x14ac:dyDescent="0.3">
      <c r="AV3123" s="115" t="str">
        <f t="shared" si="500"/>
        <v>RW5WESHAM PARK HOSPITAL</v>
      </c>
      <c r="AW3123" s="126" t="s">
        <v>5387</v>
      </c>
      <c r="AX3123" s="126" t="s">
        <v>5388</v>
      </c>
      <c r="AY3123" s="126" t="s">
        <v>5387</v>
      </c>
      <c r="AZ3123" s="126" t="s">
        <v>5388</v>
      </c>
      <c r="BA3123" s="126" t="str">
        <f t="shared" si="501"/>
        <v>RW5</v>
      </c>
    </row>
    <row r="3124" spans="48:53" hidden="1" x14ac:dyDescent="0.3">
      <c r="AV3124" s="115" t="str">
        <f t="shared" si="500"/>
        <v>RW5WESTGATE</v>
      </c>
      <c r="AW3124" s="126" t="s">
        <v>5334</v>
      </c>
      <c r="AX3124" s="126" t="s">
        <v>3547</v>
      </c>
      <c r="AY3124" s="126" t="s">
        <v>5334</v>
      </c>
      <c r="AZ3124" s="126" t="s">
        <v>3547</v>
      </c>
      <c r="BA3124" s="126" t="str">
        <f t="shared" si="501"/>
        <v>RW5</v>
      </c>
    </row>
    <row r="3125" spans="48:53" hidden="1" x14ac:dyDescent="0.3">
      <c r="AV3125" s="115" t="str">
        <f t="shared" si="500"/>
        <v>RW5WESTGATE</v>
      </c>
      <c r="AW3125" s="126" t="s">
        <v>5367</v>
      </c>
      <c r="AX3125" s="126" t="s">
        <v>3547</v>
      </c>
      <c r="AY3125" s="126" t="s">
        <v>5367</v>
      </c>
      <c r="AZ3125" s="126" t="s">
        <v>3547</v>
      </c>
      <c r="BA3125" s="126" t="str">
        <f t="shared" si="501"/>
        <v>RW5</v>
      </c>
    </row>
    <row r="3126" spans="48:53" hidden="1" x14ac:dyDescent="0.3">
      <c r="AV3126" s="115" t="str">
        <f t="shared" si="500"/>
        <v>RW5WESTLEIGH</v>
      </c>
      <c r="AW3126" s="126" t="s">
        <v>5328</v>
      </c>
      <c r="AX3126" s="126" t="s">
        <v>5329</v>
      </c>
      <c r="AY3126" s="126" t="s">
        <v>5328</v>
      </c>
      <c r="AZ3126" s="126" t="s">
        <v>5329</v>
      </c>
      <c r="BA3126" s="126" t="str">
        <f t="shared" si="501"/>
        <v>RW5</v>
      </c>
    </row>
    <row r="3127" spans="48:53" hidden="1" x14ac:dyDescent="0.3">
      <c r="AV3127" s="115" t="str">
        <f t="shared" si="500"/>
        <v>RW5WYRE ADS</v>
      </c>
      <c r="AW3127" s="126" t="s">
        <v>5391</v>
      </c>
      <c r="AX3127" s="126" t="s">
        <v>5392</v>
      </c>
      <c r="AY3127" s="126" t="s">
        <v>5391</v>
      </c>
      <c r="AZ3127" s="126" t="s">
        <v>5392</v>
      </c>
      <c r="BA3127" s="126" t="str">
        <f t="shared" si="501"/>
        <v>RW5</v>
      </c>
    </row>
    <row r="3128" spans="48:53" hidden="1" x14ac:dyDescent="0.3">
      <c r="AV3128" s="115" t="str">
        <f t="shared" si="500"/>
        <v>RW6BIRCH HILL HOSPITAL - RW605</v>
      </c>
      <c r="AW3128" s="126" t="s">
        <v>523</v>
      </c>
      <c r="AX3128" s="126" t="s">
        <v>10646</v>
      </c>
      <c r="AY3128" s="126" t="s">
        <v>523</v>
      </c>
      <c r="AZ3128" s="126" t="s">
        <v>9672</v>
      </c>
      <c r="BA3128" s="126" t="str">
        <f t="shared" si="501"/>
        <v>RW6</v>
      </c>
    </row>
    <row r="3129" spans="48:53" hidden="1" x14ac:dyDescent="0.3">
      <c r="AV3129" s="115" t="str">
        <f t="shared" si="500"/>
        <v>RW6BURY GENERAL HOSPITAL - RW606</v>
      </c>
      <c r="AW3129" s="126" t="s">
        <v>524</v>
      </c>
      <c r="AX3129" s="126" t="s">
        <v>10647</v>
      </c>
      <c r="AY3129" s="126" t="s">
        <v>524</v>
      </c>
      <c r="AZ3129" s="126" t="s">
        <v>9673</v>
      </c>
      <c r="BA3129" s="126" t="str">
        <f t="shared" si="501"/>
        <v>RW6</v>
      </c>
    </row>
    <row r="3130" spans="48:53" hidden="1" x14ac:dyDescent="0.3">
      <c r="AV3130" s="115" t="str">
        <f t="shared" si="500"/>
        <v>RW6FAIRFIELD GENERAL HOSPITAL - RW601</v>
      </c>
      <c r="AW3130" s="126" t="s">
        <v>525</v>
      </c>
      <c r="AX3130" s="126" t="s">
        <v>10648</v>
      </c>
      <c r="AY3130" s="126" t="s">
        <v>525</v>
      </c>
      <c r="AZ3130" s="126" t="s">
        <v>9674</v>
      </c>
      <c r="BA3130" s="126" t="str">
        <f t="shared" si="501"/>
        <v>RW6</v>
      </c>
    </row>
    <row r="3131" spans="48:53" hidden="1" x14ac:dyDescent="0.3">
      <c r="AV3131" s="115" t="str">
        <f t="shared" si="500"/>
        <v>RW6NORTH MANCHESTER GENERAL HOSPITAL - RW602</v>
      </c>
      <c r="AW3131" s="126" t="s">
        <v>526</v>
      </c>
      <c r="AX3131" s="126" t="s">
        <v>10649</v>
      </c>
      <c r="AY3131" s="126" t="s">
        <v>526</v>
      </c>
      <c r="AZ3131" s="126" t="s">
        <v>9675</v>
      </c>
      <c r="BA3131" s="126" t="str">
        <f t="shared" si="501"/>
        <v>RW6</v>
      </c>
    </row>
    <row r="3132" spans="48:53" hidden="1" x14ac:dyDescent="0.3">
      <c r="AV3132" s="115" t="str">
        <f t="shared" si="500"/>
        <v>RW6ROCHDALE INFIRMARY - RW604</v>
      </c>
      <c r="AW3132" s="126" t="s">
        <v>64</v>
      </c>
      <c r="AX3132" s="126" t="s">
        <v>10650</v>
      </c>
      <c r="AY3132" s="126" t="s">
        <v>64</v>
      </c>
      <c r="AZ3132" s="126" t="s">
        <v>9676</v>
      </c>
      <c r="BA3132" s="126" t="str">
        <f t="shared" si="501"/>
        <v>RW6</v>
      </c>
    </row>
    <row r="3133" spans="48:53" hidden="1" x14ac:dyDescent="0.3">
      <c r="AV3133" s="115" t="str">
        <f t="shared" si="500"/>
        <v>RW6ROYAL OLDHAM HOSPITAL - RW603</v>
      </c>
      <c r="AW3133" s="126" t="s">
        <v>1051</v>
      </c>
      <c r="AX3133" s="126" t="s">
        <v>10651</v>
      </c>
      <c r="AY3133" s="126" t="s">
        <v>1051</v>
      </c>
      <c r="AZ3133" s="126" t="s">
        <v>9677</v>
      </c>
      <c r="BA3133" s="126" t="str">
        <f t="shared" si="501"/>
        <v>RW6</v>
      </c>
    </row>
    <row r="3134" spans="48:53" hidden="1" x14ac:dyDescent="0.3">
      <c r="AV3134" s="115" t="str">
        <f t="shared" si="500"/>
        <v>RWABEVERLEY WESTWOOD HOSPITAL - RWA18</v>
      </c>
      <c r="AW3134" s="126" t="s">
        <v>1052</v>
      </c>
      <c r="AX3134" s="126" t="s">
        <v>10652</v>
      </c>
      <c r="AY3134" s="126" t="s">
        <v>1052</v>
      </c>
      <c r="AZ3134" s="126" t="s">
        <v>9678</v>
      </c>
      <c r="BA3134" s="126" t="str">
        <f t="shared" si="501"/>
        <v>RWA</v>
      </c>
    </row>
    <row r="3135" spans="48:53" hidden="1" x14ac:dyDescent="0.3">
      <c r="AV3135" s="115" t="str">
        <f t="shared" si="500"/>
        <v>RWACASTLE HILL HOSPITAL - RWA16</v>
      </c>
      <c r="AW3135" s="126" t="s">
        <v>1053</v>
      </c>
      <c r="AX3135" s="126" t="s">
        <v>10653</v>
      </c>
      <c r="AY3135" s="126" t="s">
        <v>1053</v>
      </c>
      <c r="AZ3135" s="126" t="s">
        <v>9679</v>
      </c>
      <c r="BA3135" s="126" t="str">
        <f t="shared" si="501"/>
        <v>RWA</v>
      </c>
    </row>
    <row r="3136" spans="48:53" hidden="1" x14ac:dyDescent="0.3">
      <c r="AV3136" s="115" t="str">
        <f t="shared" si="500"/>
        <v>RWAHULL ROYAL INFIRMARY - RWA01</v>
      </c>
      <c r="AW3136" s="126" t="s">
        <v>1054</v>
      </c>
      <c r="AX3136" s="126" t="s">
        <v>10654</v>
      </c>
      <c r="AY3136" s="126" t="s">
        <v>1054</v>
      </c>
      <c r="AZ3136" s="126" t="s">
        <v>9680</v>
      </c>
      <c r="BA3136" s="126" t="str">
        <f t="shared" si="501"/>
        <v>RWA</v>
      </c>
    </row>
    <row r="3137" spans="48:53" hidden="1" x14ac:dyDescent="0.3">
      <c r="AV3137" s="115" t="str">
        <f t="shared" ref="AV3137:AV3200" si="502">CONCATENATE(LEFT(AW3137, 3),AX3137)</f>
        <v>RWANEWINGTON HEALTHCARE CENTRE - RWA34</v>
      </c>
      <c r="AW3137" s="126" t="s">
        <v>600</v>
      </c>
      <c r="AX3137" s="126" t="s">
        <v>10655</v>
      </c>
      <c r="AY3137" s="126" t="s">
        <v>600</v>
      </c>
      <c r="AZ3137" s="126" t="s">
        <v>9681</v>
      </c>
      <c r="BA3137" s="126" t="str">
        <f t="shared" ref="BA3137:BA3200" si="503">LEFT(AY3137,3)</f>
        <v>RWA</v>
      </c>
    </row>
    <row r="3138" spans="48:53" hidden="1" x14ac:dyDescent="0.3">
      <c r="AV3138" s="115" t="str">
        <f t="shared" si="502"/>
        <v>RWASLEDMORE HOUSE - RWA33</v>
      </c>
      <c r="AW3138" s="126" t="s">
        <v>601</v>
      </c>
      <c r="AX3138" s="126" t="s">
        <v>10656</v>
      </c>
      <c r="AY3138" s="126" t="s">
        <v>601</v>
      </c>
      <c r="AZ3138" s="126" t="s">
        <v>9682</v>
      </c>
      <c r="BA3138" s="126" t="str">
        <f t="shared" si="503"/>
        <v>RWA</v>
      </c>
    </row>
    <row r="3139" spans="48:53" hidden="1" x14ac:dyDescent="0.3">
      <c r="AV3139" s="115" t="str">
        <f t="shared" si="502"/>
        <v>RWATHE ARTIFICIAL LIMB UNIT - RWA32</v>
      </c>
      <c r="AW3139" s="126" t="s">
        <v>527</v>
      </c>
      <c r="AX3139" s="126" t="s">
        <v>10657</v>
      </c>
      <c r="AY3139" s="126" t="s">
        <v>527</v>
      </c>
      <c r="AZ3139" s="126" t="s">
        <v>9683</v>
      </c>
      <c r="BA3139" s="126" t="str">
        <f t="shared" si="503"/>
        <v>RWA</v>
      </c>
    </row>
    <row r="3140" spans="48:53" hidden="1" x14ac:dyDescent="0.3">
      <c r="AV3140" s="115" t="str">
        <f t="shared" si="502"/>
        <v>RWDCOUNTY HOSPITAL LOUTH - RWDAA</v>
      </c>
      <c r="AW3140" s="126" t="s">
        <v>528</v>
      </c>
      <c r="AX3140" s="126" t="s">
        <v>10658</v>
      </c>
      <c r="AY3140" s="126" t="s">
        <v>528</v>
      </c>
      <c r="AZ3140" s="126" t="s">
        <v>9684</v>
      </c>
      <c r="BA3140" s="126" t="str">
        <f t="shared" si="503"/>
        <v>RWD</v>
      </c>
    </row>
    <row r="3141" spans="48:53" hidden="1" x14ac:dyDescent="0.3">
      <c r="AV3141" s="115" t="str">
        <f t="shared" si="502"/>
        <v>RWDGRANTHAM AND DISTRICT HOSPITAL - RWDLP</v>
      </c>
      <c r="AW3141" s="126" t="s">
        <v>529</v>
      </c>
      <c r="AX3141" s="126" t="s">
        <v>10659</v>
      </c>
      <c r="AY3141" s="126" t="s">
        <v>529</v>
      </c>
      <c r="AZ3141" s="126" t="s">
        <v>9685</v>
      </c>
      <c r="BA3141" s="126" t="str">
        <f t="shared" si="503"/>
        <v>RWD</v>
      </c>
    </row>
    <row r="3142" spans="48:53" hidden="1" x14ac:dyDescent="0.3">
      <c r="AV3142" s="115" t="str">
        <f t="shared" si="502"/>
        <v>RWDHOLBEACH HOSPITAL - RWDLK</v>
      </c>
      <c r="AW3142" s="126" t="s">
        <v>530</v>
      </c>
      <c r="AX3142" s="126" t="s">
        <v>10660</v>
      </c>
      <c r="AY3142" s="126" t="s">
        <v>530</v>
      </c>
      <c r="AZ3142" s="126" t="s">
        <v>9686</v>
      </c>
      <c r="BA3142" s="126" t="str">
        <f t="shared" si="503"/>
        <v>RWD</v>
      </c>
    </row>
    <row r="3143" spans="48:53" hidden="1" x14ac:dyDescent="0.3">
      <c r="AV3143" s="115" t="str">
        <f t="shared" si="502"/>
        <v>RWDJOHN COUPLAND HOSPITAL - RWDAS</v>
      </c>
      <c r="AW3143" s="126" t="s">
        <v>531</v>
      </c>
      <c r="AX3143" s="126" t="s">
        <v>10661</v>
      </c>
      <c r="AY3143" s="126" t="s">
        <v>531</v>
      </c>
      <c r="AZ3143" s="126" t="s">
        <v>9687</v>
      </c>
      <c r="BA3143" s="126" t="str">
        <f t="shared" si="503"/>
        <v>RWD</v>
      </c>
    </row>
    <row r="3144" spans="48:53" hidden="1" x14ac:dyDescent="0.3">
      <c r="AV3144" s="115" t="str">
        <f t="shared" si="502"/>
        <v>RWDJOHNSON HOSPITAL - RWDLD</v>
      </c>
      <c r="AW3144" s="126" t="s">
        <v>532</v>
      </c>
      <c r="AX3144" s="126" t="s">
        <v>10662</v>
      </c>
      <c r="AY3144" s="126" t="s">
        <v>532</v>
      </c>
      <c r="AZ3144" s="126" t="s">
        <v>9688</v>
      </c>
      <c r="BA3144" s="126" t="str">
        <f t="shared" si="503"/>
        <v>RWD</v>
      </c>
    </row>
    <row r="3145" spans="48:53" hidden="1" x14ac:dyDescent="0.3">
      <c r="AV3145" s="115" t="str">
        <f t="shared" si="502"/>
        <v>RWDLINCOLN COUNTY HOSPITAL - RWDDA</v>
      </c>
      <c r="AW3145" s="126" t="s">
        <v>533</v>
      </c>
      <c r="AX3145" s="126" t="s">
        <v>10663</v>
      </c>
      <c r="AY3145" s="126" t="s">
        <v>533</v>
      </c>
      <c r="AZ3145" s="126" t="s">
        <v>9689</v>
      </c>
      <c r="BA3145" s="126" t="str">
        <f t="shared" si="503"/>
        <v>RWD</v>
      </c>
    </row>
    <row r="3146" spans="48:53" hidden="1" x14ac:dyDescent="0.3">
      <c r="AV3146" s="115" t="str">
        <f t="shared" si="502"/>
        <v>RWDPILGRIM HOSPITAL - RWDLA</v>
      </c>
      <c r="AW3146" s="126" t="s">
        <v>534</v>
      </c>
      <c r="AX3146" s="126" t="s">
        <v>10664</v>
      </c>
      <c r="AY3146" s="126" t="s">
        <v>534</v>
      </c>
      <c r="AZ3146" s="126" t="s">
        <v>9690</v>
      </c>
      <c r="BA3146" s="126" t="str">
        <f t="shared" si="503"/>
        <v>RWD</v>
      </c>
    </row>
    <row r="3147" spans="48:53" hidden="1" x14ac:dyDescent="0.3">
      <c r="AV3147" s="115" t="str">
        <f t="shared" si="502"/>
        <v>RWDSKEGNESS AND DISTRICT GENERAL HOSPITAL - RWDLB</v>
      </c>
      <c r="AW3147" s="126" t="s">
        <v>535</v>
      </c>
      <c r="AX3147" s="126" t="s">
        <v>10665</v>
      </c>
      <c r="AY3147" s="126" t="s">
        <v>535</v>
      </c>
      <c r="AZ3147" s="126" t="s">
        <v>9691</v>
      </c>
      <c r="BA3147" s="126" t="str">
        <f t="shared" si="503"/>
        <v>RWD</v>
      </c>
    </row>
    <row r="3148" spans="48:53" hidden="1" x14ac:dyDescent="0.3">
      <c r="AV3148" s="115" t="str">
        <f t="shared" si="502"/>
        <v>RWDST GEORGES HOSPITAL - RWDBM</v>
      </c>
      <c r="AW3148" s="126" t="s">
        <v>536</v>
      </c>
      <c r="AX3148" s="126" t="s">
        <v>10666</v>
      </c>
      <c r="AY3148" s="126" t="s">
        <v>536</v>
      </c>
      <c r="AZ3148" s="126" t="s">
        <v>9692</v>
      </c>
      <c r="BA3148" s="126" t="str">
        <f t="shared" si="503"/>
        <v>RWD</v>
      </c>
    </row>
    <row r="3149" spans="48:53" hidden="1" x14ac:dyDescent="0.3">
      <c r="AV3149" s="115" t="str">
        <f t="shared" si="502"/>
        <v>RWDTHE JOHNSON COMMUNITY HOSPITAL - RWDXT</v>
      </c>
      <c r="AW3149" s="126" t="s">
        <v>537</v>
      </c>
      <c r="AX3149" s="126" t="s">
        <v>10667</v>
      </c>
      <c r="AY3149" s="126" t="s">
        <v>537</v>
      </c>
      <c r="AZ3149" s="126" t="s">
        <v>7313</v>
      </c>
      <c r="BA3149" s="126" t="str">
        <f t="shared" si="503"/>
        <v>RWD</v>
      </c>
    </row>
    <row r="3150" spans="48:53" hidden="1" x14ac:dyDescent="0.3">
      <c r="AV3150" s="115" t="str">
        <f t="shared" si="502"/>
        <v>RWDWELLAND HOSPITAL - RWDLC</v>
      </c>
      <c r="AW3150" s="126" t="s">
        <v>538</v>
      </c>
      <c r="AX3150" s="126" t="s">
        <v>10668</v>
      </c>
      <c r="AY3150" s="126" t="s">
        <v>538</v>
      </c>
      <c r="AZ3150" s="126" t="s">
        <v>9693</v>
      </c>
      <c r="BA3150" s="126" t="str">
        <f t="shared" si="503"/>
        <v>RWD</v>
      </c>
    </row>
    <row r="3151" spans="48:53" hidden="1" x14ac:dyDescent="0.3">
      <c r="AV3151" s="115" t="str">
        <f t="shared" si="502"/>
        <v>RWEGLENFIELD HOSPITAL - RWEAE</v>
      </c>
      <c r="AW3151" s="126" t="s">
        <v>539</v>
      </c>
      <c r="AX3151" s="126" t="s">
        <v>10669</v>
      </c>
      <c r="AY3151" s="126" t="s">
        <v>539</v>
      </c>
      <c r="AZ3151" s="126" t="s">
        <v>9694</v>
      </c>
      <c r="BA3151" s="126" t="str">
        <f t="shared" si="503"/>
        <v>RWE</v>
      </c>
    </row>
    <row r="3152" spans="48:53" hidden="1" x14ac:dyDescent="0.3">
      <c r="AV3152" s="115" t="str">
        <f t="shared" si="502"/>
        <v>RWELEICESTER GENERAL HOSPITAL - RWEAK</v>
      </c>
      <c r="AW3152" s="126" t="s">
        <v>540</v>
      </c>
      <c r="AX3152" s="126" t="s">
        <v>10670</v>
      </c>
      <c r="AY3152" s="126" t="s">
        <v>540</v>
      </c>
      <c r="AZ3152" s="126" t="s">
        <v>9695</v>
      </c>
      <c r="BA3152" s="126" t="str">
        <f t="shared" si="503"/>
        <v>RWE</v>
      </c>
    </row>
    <row r="3153" spans="48:53" hidden="1" x14ac:dyDescent="0.3">
      <c r="AV3153" s="115" t="str">
        <f t="shared" si="502"/>
        <v>RWELEICESTER ROYAL INFIRMARY - RWEAA</v>
      </c>
      <c r="AW3153" s="126" t="s">
        <v>541</v>
      </c>
      <c r="AX3153" s="126" t="s">
        <v>10671</v>
      </c>
      <c r="AY3153" s="126" t="s">
        <v>541</v>
      </c>
      <c r="AZ3153" s="126" t="s">
        <v>9696</v>
      </c>
      <c r="BA3153" s="126" t="str">
        <f t="shared" si="503"/>
        <v>RWE</v>
      </c>
    </row>
    <row r="3154" spans="48:53" hidden="1" x14ac:dyDescent="0.3">
      <c r="AV3154" s="115" t="str">
        <f t="shared" si="502"/>
        <v>RWEST MARY'S HOSPITAL - RWE10</v>
      </c>
      <c r="AW3154" s="126" t="s">
        <v>542</v>
      </c>
      <c r="AX3154" s="126" t="s">
        <v>10672</v>
      </c>
      <c r="AY3154" s="126" t="s">
        <v>542</v>
      </c>
      <c r="AZ3154" s="126" t="s">
        <v>1244</v>
      </c>
      <c r="BA3154" s="126" t="str">
        <f t="shared" si="503"/>
        <v>RWE</v>
      </c>
    </row>
    <row r="3155" spans="48:53" hidden="1" x14ac:dyDescent="0.3">
      <c r="AV3155" s="115" t="str">
        <f t="shared" si="502"/>
        <v>RWFBENENDEN HOSPITAL - RWF22</v>
      </c>
      <c r="AW3155" s="126" t="s">
        <v>543</v>
      </c>
      <c r="AX3155" s="126" t="s">
        <v>10673</v>
      </c>
      <c r="AY3155" s="126" t="s">
        <v>543</v>
      </c>
      <c r="AZ3155" s="126" t="s">
        <v>9697</v>
      </c>
      <c r="BA3155" s="126" t="str">
        <f t="shared" si="503"/>
        <v>RWF</v>
      </c>
    </row>
    <row r="3156" spans="48:53" hidden="1" x14ac:dyDescent="0.3">
      <c r="AV3156" s="115" t="str">
        <f t="shared" si="502"/>
        <v>RWFBUCKLAND HOSPITAL - RWF23</v>
      </c>
      <c r="AW3156" s="126" t="s">
        <v>544</v>
      </c>
      <c r="AX3156" s="126" t="s">
        <v>10674</v>
      </c>
      <c r="AY3156" s="126" t="s">
        <v>544</v>
      </c>
      <c r="AZ3156" s="126" t="s">
        <v>6226</v>
      </c>
      <c r="BA3156" s="126" t="str">
        <f t="shared" si="503"/>
        <v>RWF</v>
      </c>
    </row>
    <row r="3157" spans="48:53" hidden="1" x14ac:dyDescent="0.3">
      <c r="AV3157" s="115" t="str">
        <f t="shared" si="502"/>
        <v>RWFDARENT VALLEY HOSPITAL - RWF24</v>
      </c>
      <c r="AW3157" s="126" t="s">
        <v>545</v>
      </c>
      <c r="AX3157" s="126" t="s">
        <v>10675</v>
      </c>
      <c r="AY3157" s="126" t="s">
        <v>545</v>
      </c>
      <c r="AZ3157" s="126" t="s">
        <v>7015</v>
      </c>
      <c r="BA3157" s="126" t="str">
        <f t="shared" si="503"/>
        <v>RWF</v>
      </c>
    </row>
    <row r="3158" spans="48:53" hidden="1" x14ac:dyDescent="0.3">
      <c r="AV3158" s="115" t="str">
        <f t="shared" si="502"/>
        <v>RWFEDENBRIDGE WAR MEMORIAL HOSPITAL - RWF06</v>
      </c>
      <c r="AW3158" s="126" t="s">
        <v>546</v>
      </c>
      <c r="AX3158" s="126" t="s">
        <v>10676</v>
      </c>
      <c r="AY3158" s="126" t="s">
        <v>546</v>
      </c>
      <c r="AZ3158" s="126" t="s">
        <v>9698</v>
      </c>
      <c r="BA3158" s="126" t="str">
        <f t="shared" si="503"/>
        <v>RWF</v>
      </c>
    </row>
    <row r="3159" spans="48:53" hidden="1" x14ac:dyDescent="0.3">
      <c r="AV3159" s="115" t="str">
        <f t="shared" si="502"/>
        <v>RWFFAVERSHAM COTTAGE HOSPITAL - RWF13</v>
      </c>
      <c r="AW3159" s="126" t="s">
        <v>547</v>
      </c>
      <c r="AX3159" s="126" t="s">
        <v>10677</v>
      </c>
      <c r="AY3159" s="126" t="s">
        <v>547</v>
      </c>
      <c r="AZ3159" s="126" t="s">
        <v>7729</v>
      </c>
      <c r="BA3159" s="126" t="str">
        <f t="shared" si="503"/>
        <v>RWF</v>
      </c>
    </row>
    <row r="3160" spans="48:53" hidden="1" x14ac:dyDescent="0.3">
      <c r="AV3160" s="115" t="str">
        <f t="shared" si="502"/>
        <v>RWFHOMOEOPATHIC HOSPITAL - RWF26</v>
      </c>
      <c r="AW3160" s="126" t="s">
        <v>548</v>
      </c>
      <c r="AX3160" s="126" t="s">
        <v>10678</v>
      </c>
      <c r="AY3160" s="126" t="s">
        <v>548</v>
      </c>
      <c r="AZ3160" s="126" t="s">
        <v>9699</v>
      </c>
      <c r="BA3160" s="126" t="str">
        <f t="shared" si="503"/>
        <v>RWF</v>
      </c>
    </row>
    <row r="3161" spans="48:53" hidden="1" x14ac:dyDescent="0.3">
      <c r="AV3161" s="115" t="str">
        <f t="shared" si="502"/>
        <v>RWFKENT AND CANTERBURY HOSPITAL - RWF27</v>
      </c>
      <c r="AW3161" s="126" t="s">
        <v>549</v>
      </c>
      <c r="AX3161" s="126" t="s">
        <v>10679</v>
      </c>
      <c r="AY3161" s="126" t="s">
        <v>549</v>
      </c>
      <c r="AZ3161" s="126" t="s">
        <v>6220</v>
      </c>
      <c r="BA3161" s="126" t="str">
        <f t="shared" si="503"/>
        <v>RWF</v>
      </c>
    </row>
    <row r="3162" spans="48:53" hidden="1" x14ac:dyDescent="0.3">
      <c r="AV3162" s="115" t="str">
        <f t="shared" si="502"/>
        <v>RWFKENT AND SUSSEX HOSPITAL - RWF02</v>
      </c>
      <c r="AW3162" s="126" t="s">
        <v>550</v>
      </c>
      <c r="AX3162" s="126" t="s">
        <v>10680</v>
      </c>
      <c r="AY3162" s="126" t="s">
        <v>550</v>
      </c>
      <c r="AZ3162" s="126" t="s">
        <v>9700</v>
      </c>
      <c r="BA3162" s="126" t="str">
        <f t="shared" si="503"/>
        <v>RWF</v>
      </c>
    </row>
    <row r="3163" spans="48:53" hidden="1" x14ac:dyDescent="0.3">
      <c r="AV3163" s="115" t="str">
        <f t="shared" si="502"/>
        <v>RWFMAIDSTONE DISTRICT GENERAL HOSPITAL - RWF03</v>
      </c>
      <c r="AW3163" s="126" t="s">
        <v>551</v>
      </c>
      <c r="AX3163" s="126" t="s">
        <v>10681</v>
      </c>
      <c r="AY3163" s="126" t="s">
        <v>551</v>
      </c>
      <c r="AZ3163" s="126" t="s">
        <v>9649</v>
      </c>
      <c r="BA3163" s="126" t="str">
        <f t="shared" si="503"/>
        <v>RWF</v>
      </c>
    </row>
    <row r="3164" spans="48:53" hidden="1" x14ac:dyDescent="0.3">
      <c r="AV3164" s="115" t="str">
        <f t="shared" si="502"/>
        <v>RWFMEDWAY MARITIME HOSPITAL - RWF30</v>
      </c>
      <c r="AW3164" s="126" t="s">
        <v>552</v>
      </c>
      <c r="AX3164" s="126" t="s">
        <v>10682</v>
      </c>
      <c r="AY3164" s="126" t="s">
        <v>552</v>
      </c>
      <c r="AZ3164" s="126" t="s">
        <v>9701</v>
      </c>
      <c r="BA3164" s="126" t="str">
        <f t="shared" si="503"/>
        <v>RWF</v>
      </c>
    </row>
    <row r="3165" spans="48:53" hidden="1" x14ac:dyDescent="0.3">
      <c r="AV3165" s="115" t="str">
        <f t="shared" si="502"/>
        <v>RWFMTW MEDICAL RECORDS</v>
      </c>
      <c r="AW3165" s="126" t="s">
        <v>8768</v>
      </c>
      <c r="AX3165" s="126" t="s">
        <v>8769</v>
      </c>
      <c r="AY3165" s="126" t="s">
        <v>8768</v>
      </c>
      <c r="AZ3165" s="126" t="s">
        <v>8769</v>
      </c>
      <c r="BA3165" s="126" t="str">
        <f t="shared" si="503"/>
        <v>RWF</v>
      </c>
    </row>
    <row r="3166" spans="48:53" hidden="1" x14ac:dyDescent="0.3">
      <c r="AV3166" s="115" t="str">
        <f t="shared" si="502"/>
        <v>RWFPRESTON HALL HOSPITAL - RWF05</v>
      </c>
      <c r="AW3166" s="126" t="s">
        <v>553</v>
      </c>
      <c r="AX3166" s="126" t="s">
        <v>10683</v>
      </c>
      <c r="AY3166" s="126" t="s">
        <v>553</v>
      </c>
      <c r="AZ3166" s="126" t="s">
        <v>6238</v>
      </c>
      <c r="BA3166" s="126" t="str">
        <f t="shared" si="503"/>
        <v>RWF</v>
      </c>
    </row>
    <row r="3167" spans="48:53" hidden="1" x14ac:dyDescent="0.3">
      <c r="AV3167" s="115" t="str">
        <f t="shared" si="502"/>
        <v>RWFQEQM HOSPITAL - RWF33</v>
      </c>
      <c r="AW3167" s="126" t="s">
        <v>554</v>
      </c>
      <c r="AX3167" s="126" t="s">
        <v>10684</v>
      </c>
      <c r="AY3167" s="126" t="s">
        <v>554</v>
      </c>
      <c r="AZ3167" s="126" t="s">
        <v>9702</v>
      </c>
      <c r="BA3167" s="126" t="str">
        <f t="shared" si="503"/>
        <v>RWF</v>
      </c>
    </row>
    <row r="3168" spans="48:53" hidden="1" x14ac:dyDescent="0.3">
      <c r="AV3168" s="115" t="str">
        <f t="shared" si="502"/>
        <v>RWFQUEEN VICTORIA MEMORIAL HOSPITAL - RWF14</v>
      </c>
      <c r="AW3168" s="126" t="s">
        <v>555</v>
      </c>
      <c r="AX3168" s="126" t="s">
        <v>10685</v>
      </c>
      <c r="AY3168" s="126" t="s">
        <v>555</v>
      </c>
      <c r="AZ3168" s="126" t="s">
        <v>7283</v>
      </c>
      <c r="BA3168" s="126" t="str">
        <f t="shared" si="503"/>
        <v>RWF</v>
      </c>
    </row>
    <row r="3169" spans="48:53" hidden="1" x14ac:dyDescent="0.3">
      <c r="AV3169" s="115" t="str">
        <f t="shared" si="502"/>
        <v>RWFROYAL VICTORIA HOSPITAL - RWF34</v>
      </c>
      <c r="AW3169" s="126" t="s">
        <v>556</v>
      </c>
      <c r="AX3169" s="126" t="s">
        <v>10686</v>
      </c>
      <c r="AY3169" s="126" t="s">
        <v>556</v>
      </c>
      <c r="AZ3169" s="126" t="s">
        <v>9703</v>
      </c>
      <c r="BA3169" s="126" t="str">
        <f t="shared" si="503"/>
        <v>RWF</v>
      </c>
    </row>
    <row r="3170" spans="48:53" hidden="1" x14ac:dyDescent="0.3">
      <c r="AV3170" s="115" t="str">
        <f t="shared" si="502"/>
        <v>RWFSEVENOAKS HOSPITAL - RWF07</v>
      </c>
      <c r="AW3170" s="126" t="s">
        <v>557</v>
      </c>
      <c r="AX3170" s="126" t="s">
        <v>10687</v>
      </c>
      <c r="AY3170" s="126" t="s">
        <v>557</v>
      </c>
      <c r="AZ3170" s="126" t="s">
        <v>7760</v>
      </c>
      <c r="BA3170" s="126" t="str">
        <f t="shared" si="503"/>
        <v>RWF</v>
      </c>
    </row>
    <row r="3171" spans="48:53" hidden="1" x14ac:dyDescent="0.3">
      <c r="AV3171" s="115" t="str">
        <f t="shared" si="502"/>
        <v>RWFSHEPPEY COMMUNITY HOSPITAL - RWF15</v>
      </c>
      <c r="AW3171" s="126" t="s">
        <v>558</v>
      </c>
      <c r="AX3171" s="126" t="s">
        <v>10688</v>
      </c>
      <c r="AY3171" s="126" t="s">
        <v>558</v>
      </c>
      <c r="AZ3171" s="126" t="s">
        <v>9704</v>
      </c>
      <c r="BA3171" s="126" t="str">
        <f t="shared" si="503"/>
        <v>RWF</v>
      </c>
    </row>
    <row r="3172" spans="48:53" hidden="1" x14ac:dyDescent="0.3">
      <c r="AV3172" s="115" t="str">
        <f t="shared" si="502"/>
        <v>RWFSITTINGBOURNE MEMORIAL HOSPITAL - RWF16</v>
      </c>
      <c r="AW3172" s="126" t="s">
        <v>559</v>
      </c>
      <c r="AX3172" s="126" t="s">
        <v>10689</v>
      </c>
      <c r="AY3172" s="126" t="s">
        <v>559</v>
      </c>
      <c r="AZ3172" s="126" t="s">
        <v>7740</v>
      </c>
      <c r="BA3172" s="126" t="str">
        <f t="shared" si="503"/>
        <v>RWF</v>
      </c>
    </row>
    <row r="3173" spans="48:53" hidden="1" x14ac:dyDescent="0.3">
      <c r="AV3173" s="115" t="str">
        <f t="shared" si="502"/>
        <v>RWFSTONE HOUSE HOSPITAL - RWF35</v>
      </c>
      <c r="AW3173" s="126" t="s">
        <v>560</v>
      </c>
      <c r="AX3173" s="126" t="s">
        <v>10690</v>
      </c>
      <c r="AY3173" s="126" t="s">
        <v>560</v>
      </c>
      <c r="AZ3173" s="126" t="s">
        <v>9705</v>
      </c>
      <c r="BA3173" s="126" t="str">
        <f t="shared" si="503"/>
        <v>RWF</v>
      </c>
    </row>
    <row r="3174" spans="48:53" hidden="1" x14ac:dyDescent="0.3">
      <c r="AV3174" s="115" t="str">
        <f t="shared" si="502"/>
        <v>RWFTHE TUNBRIDGE WELLS HOSPITAL</v>
      </c>
      <c r="AW3174" s="126" t="s">
        <v>1056</v>
      </c>
      <c r="AX3174" s="126" t="s">
        <v>9706</v>
      </c>
      <c r="AY3174" s="126" t="s">
        <v>1056</v>
      </c>
      <c r="AZ3174" s="126" t="s">
        <v>9706</v>
      </c>
      <c r="BA3174" s="126" t="str">
        <f t="shared" si="503"/>
        <v>RWF</v>
      </c>
    </row>
    <row r="3175" spans="48:53" hidden="1" x14ac:dyDescent="0.3">
      <c r="AV3175" s="115" t="str">
        <f t="shared" si="502"/>
        <v>RWFTHE TUNBRIDGE WELLS HOSPITAL - RWFTW</v>
      </c>
      <c r="AW3175" s="126" t="s">
        <v>1056</v>
      </c>
      <c r="AX3175" s="126" t="s">
        <v>10691</v>
      </c>
      <c r="AY3175" s="126" t="s">
        <v>1056</v>
      </c>
      <c r="AZ3175" s="126" t="s">
        <v>9706</v>
      </c>
      <c r="BA3175" s="126" t="str">
        <f t="shared" si="503"/>
        <v>RWF</v>
      </c>
    </row>
    <row r="3176" spans="48:53" hidden="1" x14ac:dyDescent="0.3">
      <c r="AV3176" s="115" t="str">
        <f t="shared" si="502"/>
        <v>RWFTONBRIDGE COTTAGE HOSPITAL</v>
      </c>
      <c r="AW3176" s="126" t="s">
        <v>561</v>
      </c>
      <c r="AX3176" s="126" t="s">
        <v>7762</v>
      </c>
      <c r="AY3176" s="126" t="s">
        <v>561</v>
      </c>
      <c r="AZ3176" s="126" t="s">
        <v>7762</v>
      </c>
      <c r="BA3176" s="126" t="str">
        <f t="shared" si="503"/>
        <v>RWF</v>
      </c>
    </row>
    <row r="3177" spans="48:53" hidden="1" x14ac:dyDescent="0.3">
      <c r="AV3177" s="115" t="str">
        <f t="shared" si="502"/>
        <v>RWFTONBRIDGE COTTAGE HOSPITAL - RWF10</v>
      </c>
      <c r="AW3177" s="126" t="s">
        <v>561</v>
      </c>
      <c r="AX3177" s="126" t="s">
        <v>10692</v>
      </c>
      <c r="AY3177" s="126" t="s">
        <v>561</v>
      </c>
      <c r="AZ3177" s="126" t="s">
        <v>7762</v>
      </c>
      <c r="BA3177" s="126" t="str">
        <f t="shared" si="503"/>
        <v>RWF</v>
      </c>
    </row>
    <row r="3178" spans="48:53" hidden="1" x14ac:dyDescent="0.3">
      <c r="AV3178" s="115" t="str">
        <f t="shared" si="502"/>
        <v>RWFVICTORIA HOSPITAL - RWF17</v>
      </c>
      <c r="AW3178" s="126" t="s">
        <v>562</v>
      </c>
      <c r="AX3178" s="126" t="s">
        <v>10693</v>
      </c>
      <c r="AY3178" s="126" t="s">
        <v>562</v>
      </c>
      <c r="AZ3178" s="126" t="s">
        <v>7743</v>
      </c>
      <c r="BA3178" s="126" t="str">
        <f t="shared" si="503"/>
        <v>RWF</v>
      </c>
    </row>
    <row r="3179" spans="48:53" hidden="1" x14ac:dyDescent="0.3">
      <c r="AV3179" s="115" t="str">
        <f t="shared" si="502"/>
        <v>RWFWHITSTABLE AND TANKERTON HOSPITAL - RWF18</v>
      </c>
      <c r="AW3179" s="126" t="s">
        <v>563</v>
      </c>
      <c r="AX3179" s="126" t="s">
        <v>10694</v>
      </c>
      <c r="AY3179" s="126" t="s">
        <v>563</v>
      </c>
      <c r="AZ3179" s="126" t="s">
        <v>9654</v>
      </c>
      <c r="BA3179" s="126" t="str">
        <f t="shared" si="503"/>
        <v>RWF</v>
      </c>
    </row>
    <row r="3180" spans="48:53" hidden="1" x14ac:dyDescent="0.3">
      <c r="AV3180" s="115" t="str">
        <f t="shared" si="502"/>
        <v>RWFWILL ADAMS TREATMENT CENTRE</v>
      </c>
      <c r="AW3180" s="126" t="s">
        <v>8770</v>
      </c>
      <c r="AX3180" s="126" t="s">
        <v>8771</v>
      </c>
      <c r="AY3180" s="126" t="s">
        <v>8770</v>
      </c>
      <c r="AZ3180" s="126" t="s">
        <v>8771</v>
      </c>
      <c r="BA3180" s="126" t="str">
        <f t="shared" si="503"/>
        <v>RWF</v>
      </c>
    </row>
    <row r="3181" spans="48:53" hidden="1" x14ac:dyDescent="0.3">
      <c r="AV3181" s="115" t="str">
        <f t="shared" si="502"/>
        <v>RWFWILLIAM HARVEY HOSPITAL - RWF37</v>
      </c>
      <c r="AW3181" s="126" t="s">
        <v>564</v>
      </c>
      <c r="AX3181" s="126" t="s">
        <v>10695</v>
      </c>
      <c r="AY3181" s="126" t="s">
        <v>564</v>
      </c>
      <c r="AZ3181" s="126" t="s">
        <v>7023</v>
      </c>
      <c r="BA3181" s="126" t="str">
        <f t="shared" si="503"/>
        <v>RWF</v>
      </c>
    </row>
    <row r="3182" spans="48:53" hidden="1" x14ac:dyDescent="0.3">
      <c r="AV3182" s="115" t="str">
        <f t="shared" si="502"/>
        <v>RWGHARPENDEN MEMORIAL HOSPITAL - RWG05</v>
      </c>
      <c r="AW3182" s="126" t="s">
        <v>565</v>
      </c>
      <c r="AX3182" s="126" t="s">
        <v>10696</v>
      </c>
      <c r="AY3182" s="126" t="s">
        <v>565</v>
      </c>
      <c r="AZ3182" s="126" t="s">
        <v>7301</v>
      </c>
      <c r="BA3182" s="126" t="str">
        <f t="shared" si="503"/>
        <v>RWG</v>
      </c>
    </row>
    <row r="3183" spans="48:53" hidden="1" x14ac:dyDescent="0.3">
      <c r="AV3183" s="115" t="str">
        <f t="shared" si="502"/>
        <v>RWGHEMEL HEMPSTEAD HOSPITAL - RWG08</v>
      </c>
      <c r="AW3183" s="126" t="s">
        <v>566</v>
      </c>
      <c r="AX3183" s="126" t="s">
        <v>10697</v>
      </c>
      <c r="AY3183" s="126" t="s">
        <v>566</v>
      </c>
      <c r="AZ3183" s="126" t="s">
        <v>9707</v>
      </c>
      <c r="BA3183" s="126" t="str">
        <f t="shared" si="503"/>
        <v>RWG</v>
      </c>
    </row>
    <row r="3184" spans="48:53" hidden="1" x14ac:dyDescent="0.3">
      <c r="AV3184" s="115" t="str">
        <f t="shared" si="502"/>
        <v>RWGMOUNT VERNON HOSPITAL - RWG01</v>
      </c>
      <c r="AW3184" s="126" t="s">
        <v>567</v>
      </c>
      <c r="AX3184" s="126" t="s">
        <v>10698</v>
      </c>
      <c r="AY3184" s="126" t="s">
        <v>567</v>
      </c>
      <c r="AZ3184" s="126" t="s">
        <v>6810</v>
      </c>
      <c r="BA3184" s="126" t="str">
        <f t="shared" si="503"/>
        <v>RWG</v>
      </c>
    </row>
    <row r="3185" spans="48:53" hidden="1" x14ac:dyDescent="0.3">
      <c r="AV3185" s="115" t="str">
        <f t="shared" si="502"/>
        <v>RWGST ALBANS CITY HOSPITAL - RWG03</v>
      </c>
      <c r="AW3185" s="126" t="s">
        <v>568</v>
      </c>
      <c r="AX3185" s="126" t="s">
        <v>10699</v>
      </c>
      <c r="AY3185" s="126" t="s">
        <v>568</v>
      </c>
      <c r="AZ3185" s="126" t="s">
        <v>9708</v>
      </c>
      <c r="BA3185" s="126" t="str">
        <f t="shared" si="503"/>
        <v>RWG</v>
      </c>
    </row>
    <row r="3186" spans="48:53" hidden="1" x14ac:dyDescent="0.3">
      <c r="AV3186" s="115" t="str">
        <f t="shared" si="502"/>
        <v>RWGWATFORD GENERAL HOSPITAL - RWG02</v>
      </c>
      <c r="AW3186" s="126" t="s">
        <v>569</v>
      </c>
      <c r="AX3186" s="126" t="s">
        <v>10700</v>
      </c>
      <c r="AY3186" s="126" t="s">
        <v>569</v>
      </c>
      <c r="AZ3186" s="126" t="s">
        <v>9038</v>
      </c>
      <c r="BA3186" s="126" t="str">
        <f t="shared" si="503"/>
        <v>RWG</v>
      </c>
    </row>
    <row r="3187" spans="48:53" hidden="1" x14ac:dyDescent="0.3">
      <c r="AV3187" s="115" t="str">
        <f t="shared" si="502"/>
        <v>RWHHERTFORD COUNTY HOSPITAL - RWH23</v>
      </c>
      <c r="AW3187" s="126" t="s">
        <v>570</v>
      </c>
      <c r="AX3187" s="126" t="s">
        <v>10701</v>
      </c>
      <c r="AY3187" s="126" t="s">
        <v>570</v>
      </c>
      <c r="AZ3187" s="126" t="s">
        <v>7288</v>
      </c>
      <c r="BA3187" s="126" t="str">
        <f t="shared" si="503"/>
        <v>RWH</v>
      </c>
    </row>
    <row r="3188" spans="48:53" hidden="1" x14ac:dyDescent="0.3">
      <c r="AV3188" s="115" t="str">
        <f t="shared" si="502"/>
        <v>RWHLISTER HOSPITAL - RWH01</v>
      </c>
      <c r="AW3188" s="126" t="s">
        <v>571</v>
      </c>
      <c r="AX3188" s="126" t="s">
        <v>10702</v>
      </c>
      <c r="AY3188" s="126" t="s">
        <v>571</v>
      </c>
      <c r="AZ3188" s="126" t="s">
        <v>1824</v>
      </c>
      <c r="BA3188" s="126" t="str">
        <f t="shared" si="503"/>
        <v>RWH</v>
      </c>
    </row>
    <row r="3189" spans="48:53" hidden="1" x14ac:dyDescent="0.3">
      <c r="AV3189" s="115" t="str">
        <f t="shared" si="502"/>
        <v>RWHMOUNT VERNON CANCER CENTRE - RWH04</v>
      </c>
      <c r="AW3189" s="126" t="s">
        <v>572</v>
      </c>
      <c r="AX3189" s="126" t="s">
        <v>10703</v>
      </c>
      <c r="AY3189" s="126" t="s">
        <v>572</v>
      </c>
      <c r="AZ3189" s="126" t="s">
        <v>9709</v>
      </c>
      <c r="BA3189" s="126" t="str">
        <f t="shared" si="503"/>
        <v>RWH</v>
      </c>
    </row>
    <row r="3190" spans="48:53" hidden="1" x14ac:dyDescent="0.3">
      <c r="AV3190" s="115" t="str">
        <f t="shared" si="502"/>
        <v>RWHQUEEN ELIZABETH I I HOSPITAL - RWH20</v>
      </c>
      <c r="AW3190" s="126" t="s">
        <v>573</v>
      </c>
      <c r="AX3190" s="126" t="s">
        <v>10704</v>
      </c>
      <c r="AY3190" s="126" t="s">
        <v>573</v>
      </c>
      <c r="AZ3190" s="126" t="s">
        <v>9710</v>
      </c>
      <c r="BA3190" s="126" t="str">
        <f t="shared" si="503"/>
        <v>RWH</v>
      </c>
    </row>
    <row r="3191" spans="48:53" hidden="1" x14ac:dyDescent="0.3">
      <c r="AV3191" s="115" t="str">
        <f t="shared" si="502"/>
        <v>RWJBUXTON COTTAGE HOSPITAL - RWJ83</v>
      </c>
      <c r="AW3191" s="126" t="s">
        <v>574</v>
      </c>
      <c r="AX3191" s="126" t="s">
        <v>10705</v>
      </c>
      <c r="AY3191" s="126" t="s">
        <v>574</v>
      </c>
      <c r="AZ3191" s="126" t="s">
        <v>7348</v>
      </c>
      <c r="BA3191" s="126" t="str">
        <f t="shared" si="503"/>
        <v>RWJ</v>
      </c>
    </row>
    <row r="3192" spans="48:53" hidden="1" x14ac:dyDescent="0.3">
      <c r="AV3192" s="115" t="str">
        <f t="shared" si="502"/>
        <v>RWJCHEADLE ROYAL HOSPITAL - RWJ89</v>
      </c>
      <c r="AW3192" s="126" t="s">
        <v>575</v>
      </c>
      <c r="AX3192" s="126" t="s">
        <v>10706</v>
      </c>
      <c r="AY3192" s="126" t="s">
        <v>575</v>
      </c>
      <c r="AZ3192" s="126" t="s">
        <v>9711</v>
      </c>
      <c r="BA3192" s="126" t="str">
        <f t="shared" si="503"/>
        <v>RWJ</v>
      </c>
    </row>
    <row r="3193" spans="48:53" hidden="1" x14ac:dyDescent="0.3">
      <c r="AV3193" s="115" t="str">
        <f t="shared" si="502"/>
        <v>RWJCHERRY TREE HOSPITAL - RWJ03</v>
      </c>
      <c r="AW3193" s="126" t="s">
        <v>576</v>
      </c>
      <c r="AX3193" s="126" t="s">
        <v>10707</v>
      </c>
      <c r="AY3193" s="126" t="s">
        <v>576</v>
      </c>
      <c r="AZ3193" s="126" t="s">
        <v>9712</v>
      </c>
      <c r="BA3193" s="126" t="str">
        <f t="shared" si="503"/>
        <v>RWJ</v>
      </c>
    </row>
    <row r="3194" spans="48:53" hidden="1" x14ac:dyDescent="0.3">
      <c r="AV3194" s="115" t="str">
        <f t="shared" si="502"/>
        <v>RWJSHIRE HILL HOSPITAL</v>
      </c>
      <c r="AW3194" s="126" t="s">
        <v>10708</v>
      </c>
      <c r="AX3194" s="126" t="s">
        <v>10045</v>
      </c>
      <c r="AY3194" s="126" t="s">
        <v>10046</v>
      </c>
      <c r="AZ3194" s="126" t="s">
        <v>10045</v>
      </c>
      <c r="BA3194" s="126" t="str">
        <f t="shared" si="503"/>
        <v>RWJ</v>
      </c>
    </row>
    <row r="3195" spans="48:53" hidden="1" x14ac:dyDescent="0.3">
      <c r="AV3195" s="115" t="str">
        <f t="shared" si="502"/>
        <v>RWJST THOMAS HOSPITAL - RWJ04</v>
      </c>
      <c r="AW3195" s="126" t="s">
        <v>577</v>
      </c>
      <c r="AX3195" s="126" t="s">
        <v>10709</v>
      </c>
      <c r="AY3195" s="126" t="s">
        <v>577</v>
      </c>
      <c r="AZ3195" s="126" t="s">
        <v>9713</v>
      </c>
      <c r="BA3195" s="126" t="str">
        <f t="shared" si="503"/>
        <v>RWJ</v>
      </c>
    </row>
    <row r="3196" spans="48:53" hidden="1" x14ac:dyDescent="0.3">
      <c r="AV3196" s="115" t="str">
        <f t="shared" si="502"/>
        <v>RWJSTEPPING HILL HOSPITAL - RWJ09</v>
      </c>
      <c r="AW3196" s="126" t="s">
        <v>578</v>
      </c>
      <c r="AX3196" s="126" t="s">
        <v>10710</v>
      </c>
      <c r="AY3196" s="126" t="s">
        <v>578</v>
      </c>
      <c r="AZ3196" s="126" t="s">
        <v>9714</v>
      </c>
      <c r="BA3196" s="126" t="str">
        <f t="shared" si="503"/>
        <v>RWJ</v>
      </c>
    </row>
    <row r="3197" spans="48:53" hidden="1" x14ac:dyDescent="0.3">
      <c r="AV3197" s="115" t="str">
        <f t="shared" si="502"/>
        <v>RWJTHE MEADOWS - RWJ88</v>
      </c>
      <c r="AW3197" s="126" t="s">
        <v>579</v>
      </c>
      <c r="AX3197" s="126" t="s">
        <v>10711</v>
      </c>
      <c r="AY3197" s="126" t="s">
        <v>579</v>
      </c>
      <c r="AZ3197" s="126" t="s">
        <v>5028</v>
      </c>
      <c r="BA3197" s="126" t="str">
        <f t="shared" si="503"/>
        <v>RWJ</v>
      </c>
    </row>
    <row r="3198" spans="48:53" hidden="1" x14ac:dyDescent="0.3">
      <c r="AV3198" s="115" t="str">
        <f t="shared" si="502"/>
        <v>RWKACE ENTERPRISES</v>
      </c>
      <c r="AW3198" t="s">
        <v>10028</v>
      </c>
      <c r="AX3198" t="s">
        <v>10029</v>
      </c>
      <c r="AY3198" t="s">
        <v>10028</v>
      </c>
      <c r="AZ3198" t="s">
        <v>10029</v>
      </c>
      <c r="BA3198" s="126" t="str">
        <f t="shared" si="503"/>
        <v>RWK</v>
      </c>
    </row>
    <row r="3199" spans="48:53" hidden="1" x14ac:dyDescent="0.3">
      <c r="AV3199" s="115" t="str">
        <f t="shared" si="502"/>
        <v>RWKASHANTI HOUSE</v>
      </c>
      <c r="AW3199" t="s">
        <v>10037</v>
      </c>
      <c r="AX3199" t="s">
        <v>10038</v>
      </c>
      <c r="AY3199" t="s">
        <v>10037</v>
      </c>
      <c r="AZ3199" t="s">
        <v>10038</v>
      </c>
      <c r="BA3199" s="126" t="str">
        <f t="shared" si="503"/>
        <v>RWK</v>
      </c>
    </row>
    <row r="3200" spans="48:53" hidden="1" x14ac:dyDescent="0.3">
      <c r="AV3200" s="115" t="str">
        <f t="shared" si="502"/>
        <v>RWKBARFORD AVENUE RESOURCE CENTRE</v>
      </c>
      <c r="AW3200" t="s">
        <v>9984</v>
      </c>
      <c r="AX3200" t="s">
        <v>9985</v>
      </c>
      <c r="AY3200" t="s">
        <v>9984</v>
      </c>
      <c r="AZ3200" t="s">
        <v>9985</v>
      </c>
      <c r="BA3200" s="126" t="str">
        <f t="shared" si="503"/>
        <v>RWK</v>
      </c>
    </row>
    <row r="3201" spans="48:53" hidden="1" x14ac:dyDescent="0.3">
      <c r="AV3201" s="115" t="str">
        <f t="shared" ref="AV3201:AV3264" si="504">CONCATENATE(LEFT(AW3201, 3),AX3201)</f>
        <v>RWKBEACON HOUSE</v>
      </c>
      <c r="AW3201" t="s">
        <v>9986</v>
      </c>
      <c r="AX3201" t="s">
        <v>9987</v>
      </c>
      <c r="AY3201" t="s">
        <v>9986</v>
      </c>
      <c r="AZ3201" t="s">
        <v>9987</v>
      </c>
      <c r="BA3201" s="126" t="str">
        <f t="shared" ref="BA3201:BA3264" si="505">LEFT(AY3201,3)</f>
        <v>RWK</v>
      </c>
    </row>
    <row r="3202" spans="48:53" hidden="1" x14ac:dyDescent="0.3">
      <c r="AV3202" s="115" t="str">
        <f t="shared" si="504"/>
        <v>RWKBEDFORD HEALTH VILLAGE</v>
      </c>
      <c r="AW3202" t="s">
        <v>9992</v>
      </c>
      <c r="AX3202" t="s">
        <v>9724</v>
      </c>
      <c r="AY3202" t="s">
        <v>9992</v>
      </c>
      <c r="AZ3202" t="s">
        <v>9724</v>
      </c>
      <c r="BA3202" s="126" t="str">
        <f t="shared" si="505"/>
        <v>RWK</v>
      </c>
    </row>
    <row r="3203" spans="48:53" hidden="1" x14ac:dyDescent="0.3">
      <c r="AV3203" s="115" t="str">
        <f t="shared" si="504"/>
        <v>RWKBEDFORD HOSPITAL</v>
      </c>
      <c r="AW3203" t="s">
        <v>10021</v>
      </c>
      <c r="AX3203" t="s">
        <v>10022</v>
      </c>
      <c r="AY3203" t="s">
        <v>10021</v>
      </c>
      <c r="AZ3203" t="s">
        <v>10022</v>
      </c>
      <c r="BA3203" s="126" t="str">
        <f t="shared" si="505"/>
        <v>RWK</v>
      </c>
    </row>
    <row r="3204" spans="48:53" hidden="1" x14ac:dyDescent="0.3">
      <c r="AV3204" s="115" t="str">
        <f t="shared" si="504"/>
        <v>RWKBEECH CLOSE RESOURCE CENTRE</v>
      </c>
      <c r="AW3204" t="s">
        <v>9988</v>
      </c>
      <c r="AX3204" t="s">
        <v>9989</v>
      </c>
      <c r="AY3204" t="s">
        <v>9988</v>
      </c>
      <c r="AZ3204" t="s">
        <v>9989</v>
      </c>
      <c r="BA3204" s="126" t="str">
        <f t="shared" si="505"/>
        <v>RWK</v>
      </c>
    </row>
    <row r="3205" spans="48:53" hidden="1" x14ac:dyDescent="0.3">
      <c r="AV3205" s="115" t="str">
        <f t="shared" si="504"/>
        <v>RWKBIGGLESWADE HOSPITAL SPRING HOUSE</v>
      </c>
      <c r="AW3205" t="s">
        <v>9990</v>
      </c>
      <c r="AX3205" t="s">
        <v>9991</v>
      </c>
      <c r="AY3205" t="s">
        <v>9990</v>
      </c>
      <c r="AZ3205" t="s">
        <v>9991</v>
      </c>
      <c r="BA3205" s="126" t="str">
        <f t="shared" si="505"/>
        <v>RWK</v>
      </c>
    </row>
    <row r="3206" spans="48:53" hidden="1" x14ac:dyDescent="0.3">
      <c r="AV3206" s="115" t="str">
        <f t="shared" si="504"/>
        <v>RWKCHARTER HOUSE</v>
      </c>
      <c r="AW3206" t="s">
        <v>10030</v>
      </c>
      <c r="AX3206" t="s">
        <v>10031</v>
      </c>
      <c r="AY3206" t="s">
        <v>10030</v>
      </c>
      <c r="AZ3206" t="s">
        <v>10031</v>
      </c>
      <c r="BA3206" s="126" t="str">
        <f t="shared" si="505"/>
        <v>RWK</v>
      </c>
    </row>
    <row r="3207" spans="48:53" hidden="1" x14ac:dyDescent="0.3">
      <c r="AV3207" s="115" t="str">
        <f t="shared" si="504"/>
        <v>RWKCITY AND HACKNEY CENTRE FOR MENTAL HEALTH</v>
      </c>
      <c r="AW3207" s="126" t="s">
        <v>8209</v>
      </c>
      <c r="AX3207" s="126" t="s">
        <v>9715</v>
      </c>
      <c r="AY3207" s="126" t="s">
        <v>8209</v>
      </c>
      <c r="AZ3207" s="126" t="s">
        <v>9715</v>
      </c>
      <c r="BA3207" s="126" t="str">
        <f t="shared" si="505"/>
        <v>RWK</v>
      </c>
    </row>
    <row r="3208" spans="48:53" hidden="1" x14ac:dyDescent="0.3">
      <c r="AV3208" s="115" t="str">
        <f t="shared" si="504"/>
        <v>RWKCROMBIE HOUSE</v>
      </c>
      <c r="AW3208" t="s">
        <v>9993</v>
      </c>
      <c r="AX3208" t="s">
        <v>9994</v>
      </c>
      <c r="AY3208" t="s">
        <v>9993</v>
      </c>
      <c r="AZ3208" t="s">
        <v>9994</v>
      </c>
      <c r="BA3208" s="126" t="str">
        <f t="shared" si="505"/>
        <v>RWK</v>
      </c>
    </row>
    <row r="3209" spans="48:53" hidden="1" x14ac:dyDescent="0.3">
      <c r="AV3209" s="115" t="str">
        <f t="shared" si="504"/>
        <v>RWKDISABILITY RESOURCE CENTRE</v>
      </c>
      <c r="AW3209" t="s">
        <v>9995</v>
      </c>
      <c r="AX3209" t="s">
        <v>9996</v>
      </c>
      <c r="AY3209" t="s">
        <v>9995</v>
      </c>
      <c r="AZ3209" t="s">
        <v>9996</v>
      </c>
      <c r="BA3209" s="126" t="str">
        <f t="shared" si="505"/>
        <v>RWK</v>
      </c>
    </row>
    <row r="3210" spans="48:53" hidden="1" x14ac:dyDescent="0.3">
      <c r="AV3210" s="115" t="str">
        <f t="shared" si="504"/>
        <v>RWKEAST HAM CARE CENTRE</v>
      </c>
      <c r="AW3210" s="126" t="s">
        <v>8214</v>
      </c>
      <c r="AX3210" s="126" t="s">
        <v>9716</v>
      </c>
      <c r="AY3210" s="126" t="s">
        <v>8214</v>
      </c>
      <c r="AZ3210" s="126" t="s">
        <v>9716</v>
      </c>
      <c r="BA3210" s="126" t="str">
        <f t="shared" si="505"/>
        <v>RWK</v>
      </c>
    </row>
    <row r="3211" spans="48:53" hidden="1" x14ac:dyDescent="0.3">
      <c r="AV3211" s="115" t="str">
        <f t="shared" si="504"/>
        <v>RWKEMPOWA</v>
      </c>
      <c r="AW3211" t="s">
        <v>9997</v>
      </c>
      <c r="AX3211" t="s">
        <v>9998</v>
      </c>
      <c r="AY3211" t="s">
        <v>9997</v>
      </c>
      <c r="AZ3211" t="s">
        <v>9998</v>
      </c>
      <c r="BA3211" s="126" t="str">
        <f t="shared" si="505"/>
        <v>RWK</v>
      </c>
    </row>
    <row r="3212" spans="48:53" hidden="1" x14ac:dyDescent="0.3">
      <c r="AV3212" s="115" t="str">
        <f t="shared" si="504"/>
        <v>RWKENHANCED CARE SERVICE</v>
      </c>
      <c r="AW3212" t="s">
        <v>10015</v>
      </c>
      <c r="AX3212" t="s">
        <v>10016</v>
      </c>
      <c r="AY3212" t="s">
        <v>10015</v>
      </c>
      <c r="AZ3212" t="s">
        <v>10016</v>
      </c>
      <c r="BA3212" s="126" t="str">
        <f t="shared" si="505"/>
        <v>RWK</v>
      </c>
    </row>
    <row r="3213" spans="48:53" hidden="1" x14ac:dyDescent="0.3">
      <c r="AV3213" s="115" t="str">
        <f t="shared" si="504"/>
        <v>RWKFORENSIC CENTRE FOR MENTAL HEALTH</v>
      </c>
      <c r="AW3213" s="126" t="s">
        <v>8211</v>
      </c>
      <c r="AX3213" s="126" t="s">
        <v>9717</v>
      </c>
      <c r="AY3213" s="126" t="s">
        <v>8211</v>
      </c>
      <c r="AZ3213" s="126" t="s">
        <v>9717</v>
      </c>
      <c r="BA3213" s="126" t="str">
        <f t="shared" si="505"/>
        <v>RWK</v>
      </c>
    </row>
    <row r="3214" spans="48:53" hidden="1" x14ac:dyDescent="0.3">
      <c r="AV3214" s="115" t="str">
        <f t="shared" si="504"/>
        <v>RWKHEALTH LINK BROMHAM ROAD</v>
      </c>
      <c r="AW3214" t="s">
        <v>9999</v>
      </c>
      <c r="AX3214" t="s">
        <v>10000</v>
      </c>
      <c r="AY3214" t="s">
        <v>9999</v>
      </c>
      <c r="AZ3214" t="s">
        <v>10000</v>
      </c>
      <c r="BA3214" s="126" t="str">
        <f t="shared" si="505"/>
        <v>RWK</v>
      </c>
    </row>
    <row r="3215" spans="48:53" hidden="1" x14ac:dyDescent="0.3">
      <c r="AV3215" s="115" t="str">
        <f t="shared" si="504"/>
        <v>RWKKELVIN GROVE</v>
      </c>
      <c r="AW3215" t="s">
        <v>10001</v>
      </c>
      <c r="AX3215" t="s">
        <v>10002</v>
      </c>
      <c r="AY3215" t="s">
        <v>10001</v>
      </c>
      <c r="AZ3215" t="s">
        <v>10002</v>
      </c>
      <c r="BA3215" s="126" t="str">
        <f t="shared" si="505"/>
        <v>RWK</v>
      </c>
    </row>
    <row r="3216" spans="48:53" hidden="1" x14ac:dyDescent="0.3">
      <c r="AV3216" s="115" t="str">
        <f t="shared" si="504"/>
        <v>RWKLONDON ROAD REHABILITATION</v>
      </c>
      <c r="AW3216" t="s">
        <v>10033</v>
      </c>
      <c r="AX3216" t="s">
        <v>10034</v>
      </c>
      <c r="AY3216" t="s">
        <v>10033</v>
      </c>
      <c r="AZ3216" t="s">
        <v>10034</v>
      </c>
      <c r="BA3216" s="126" t="str">
        <f t="shared" si="505"/>
        <v>RWK</v>
      </c>
    </row>
    <row r="3217" spans="48:53" hidden="1" x14ac:dyDescent="0.3">
      <c r="AV3217" s="115" t="str">
        <f t="shared" si="504"/>
        <v>RWKLUTON &amp; CENTRAL BEDS MHIP</v>
      </c>
      <c r="AW3217" t="s">
        <v>10035</v>
      </c>
      <c r="AX3217" t="s">
        <v>10036</v>
      </c>
      <c r="AY3217" t="s">
        <v>10035</v>
      </c>
      <c r="AZ3217" t="s">
        <v>10036</v>
      </c>
      <c r="BA3217" s="126" t="str">
        <f t="shared" si="505"/>
        <v>RWK</v>
      </c>
    </row>
    <row r="3218" spans="48:53" hidden="1" x14ac:dyDescent="0.3">
      <c r="AV3218" s="115" t="str">
        <f t="shared" si="504"/>
        <v>RWKLUTON &amp; DUNSTABLE HOSPITAL</v>
      </c>
      <c r="AW3218" t="s">
        <v>10032</v>
      </c>
      <c r="AX3218" t="s">
        <v>5536</v>
      </c>
      <c r="AY3218" t="s">
        <v>10032</v>
      </c>
      <c r="AZ3218" t="s">
        <v>5536</v>
      </c>
      <c r="BA3218" s="126" t="str">
        <f t="shared" si="505"/>
        <v>RWK</v>
      </c>
    </row>
    <row r="3219" spans="48:53" hidden="1" x14ac:dyDescent="0.3">
      <c r="AV3219" s="115" t="str">
        <f t="shared" si="504"/>
        <v>RWKMEADOW LODGE</v>
      </c>
      <c r="AW3219" t="s">
        <v>10011</v>
      </c>
      <c r="AX3219" t="s">
        <v>10012</v>
      </c>
      <c r="AY3219" t="s">
        <v>10011</v>
      </c>
      <c r="AZ3219" t="s">
        <v>10012</v>
      </c>
      <c r="BA3219" s="126" t="str">
        <f t="shared" si="505"/>
        <v>RWK</v>
      </c>
    </row>
    <row r="3220" spans="48:53" hidden="1" x14ac:dyDescent="0.3">
      <c r="AV3220" s="115" t="str">
        <f t="shared" si="504"/>
        <v>RWKNEWHAM CENTRE FOR MENTAL HEALTH</v>
      </c>
      <c r="AW3220" s="126" t="s">
        <v>8213</v>
      </c>
      <c r="AX3220" s="126" t="s">
        <v>9718</v>
      </c>
      <c r="AY3220" s="126" t="s">
        <v>8213</v>
      </c>
      <c r="AZ3220" s="126" t="s">
        <v>9718</v>
      </c>
      <c r="BA3220" s="126" t="str">
        <f t="shared" si="505"/>
        <v>RWK</v>
      </c>
    </row>
    <row r="3221" spans="48:53" hidden="1" x14ac:dyDescent="0.3">
      <c r="AV3221" s="115" t="str">
        <f t="shared" si="504"/>
        <v>RWKOAKLEY COURT</v>
      </c>
      <c r="AW3221" t="s">
        <v>10003</v>
      </c>
      <c r="AX3221" t="s">
        <v>10004</v>
      </c>
      <c r="AY3221" t="s">
        <v>10003</v>
      </c>
      <c r="AZ3221" t="s">
        <v>10004</v>
      </c>
      <c r="BA3221" s="126" t="str">
        <f t="shared" si="505"/>
        <v>RWK</v>
      </c>
    </row>
    <row r="3222" spans="48:53" hidden="1" x14ac:dyDescent="0.3">
      <c r="AV3222" s="115" t="str">
        <f t="shared" si="504"/>
        <v>RWKROMAN COURT</v>
      </c>
      <c r="AW3222" t="s">
        <v>10005</v>
      </c>
      <c r="AX3222" t="s">
        <v>10006</v>
      </c>
      <c r="AY3222" t="s">
        <v>10005</v>
      </c>
      <c r="AZ3222" t="s">
        <v>10006</v>
      </c>
      <c r="BA3222" s="126" t="str">
        <f t="shared" si="505"/>
        <v>RWK</v>
      </c>
    </row>
    <row r="3223" spans="48:53" hidden="1" x14ac:dyDescent="0.3">
      <c r="AV3223" s="115" t="str">
        <f t="shared" si="504"/>
        <v>RWKRUSH COURT</v>
      </c>
      <c r="AW3223" t="s">
        <v>10007</v>
      </c>
      <c r="AX3223" t="s">
        <v>10008</v>
      </c>
      <c r="AY3223" t="s">
        <v>10007</v>
      </c>
      <c r="AZ3223" t="s">
        <v>10008</v>
      </c>
      <c r="BA3223" s="126" t="str">
        <f t="shared" si="505"/>
        <v>RWK</v>
      </c>
    </row>
    <row r="3224" spans="48:53" hidden="1" x14ac:dyDescent="0.3">
      <c r="AV3224" s="115" t="str">
        <f t="shared" si="504"/>
        <v>RWKSHORT STAY MEDICAL UNIT</v>
      </c>
      <c r="AW3224" t="s">
        <v>10009</v>
      </c>
      <c r="AX3224" t="s">
        <v>10010</v>
      </c>
      <c r="AY3224" t="s">
        <v>10009</v>
      </c>
      <c r="AZ3224" t="s">
        <v>10010</v>
      </c>
      <c r="BA3224" s="126" t="str">
        <f t="shared" si="505"/>
        <v>RWK</v>
      </c>
    </row>
    <row r="3225" spans="48:53" hidden="1" x14ac:dyDescent="0.3">
      <c r="AV3225" s="115" t="str">
        <f t="shared" si="504"/>
        <v>RWKTHAMES HOUSE</v>
      </c>
      <c r="AW3225" s="126" t="s">
        <v>8216</v>
      </c>
      <c r="AX3225" s="126" t="s">
        <v>9719</v>
      </c>
      <c r="AY3225" s="126" t="s">
        <v>8216</v>
      </c>
      <c r="AZ3225" s="126" t="s">
        <v>9719</v>
      </c>
      <c r="BA3225" s="126" t="str">
        <f t="shared" si="505"/>
        <v>RWK</v>
      </c>
    </row>
    <row r="3226" spans="48:53" hidden="1" x14ac:dyDescent="0.3">
      <c r="AV3226" s="115" t="str">
        <f t="shared" si="504"/>
        <v>RWKTHE COPPICE</v>
      </c>
      <c r="AW3226" t="s">
        <v>10013</v>
      </c>
      <c r="AX3226" t="s">
        <v>10014</v>
      </c>
      <c r="AY3226" t="s">
        <v>10013</v>
      </c>
      <c r="AZ3226" t="s">
        <v>10014</v>
      </c>
      <c r="BA3226" s="126" t="str">
        <f t="shared" si="505"/>
        <v>RWK</v>
      </c>
    </row>
    <row r="3227" spans="48:53" hidden="1" x14ac:dyDescent="0.3">
      <c r="AV3227" s="115" t="str">
        <f t="shared" si="504"/>
        <v>RWKTHE LAWNS</v>
      </c>
      <c r="AW3227" t="s">
        <v>10017</v>
      </c>
      <c r="AX3227" t="s">
        <v>10018</v>
      </c>
      <c r="AY3227" t="s">
        <v>10017</v>
      </c>
      <c r="AZ3227" t="s">
        <v>10018</v>
      </c>
      <c r="BA3227" s="126" t="str">
        <f t="shared" si="505"/>
        <v>RWK</v>
      </c>
    </row>
    <row r="3228" spans="48:53" hidden="1" x14ac:dyDescent="0.3">
      <c r="AV3228" s="115" t="str">
        <f t="shared" si="504"/>
        <v>RWKTHE LODGE</v>
      </c>
      <c r="AW3228" s="126" t="s">
        <v>8210</v>
      </c>
      <c r="AX3228" s="126" t="s">
        <v>9720</v>
      </c>
      <c r="AY3228" s="126" t="s">
        <v>8210</v>
      </c>
      <c r="AZ3228" s="126" t="s">
        <v>9720</v>
      </c>
      <c r="BA3228" s="126" t="str">
        <f t="shared" si="505"/>
        <v>RWK</v>
      </c>
    </row>
    <row r="3229" spans="48:53" hidden="1" x14ac:dyDescent="0.3">
      <c r="AV3229" s="115" t="str">
        <f t="shared" si="504"/>
        <v>RWKTHE WILLOWS</v>
      </c>
      <c r="AW3229" t="s">
        <v>10027</v>
      </c>
      <c r="AX3229" t="s">
        <v>3488</v>
      </c>
      <c r="AY3229" t="s">
        <v>10027</v>
      </c>
      <c r="AZ3229" t="s">
        <v>3488</v>
      </c>
      <c r="BA3229" s="126" t="str">
        <f t="shared" si="505"/>
        <v>RWK</v>
      </c>
    </row>
    <row r="3230" spans="48:53" hidden="1" x14ac:dyDescent="0.3">
      <c r="AV3230" s="115" t="str">
        <f t="shared" si="504"/>
        <v>RWKTOWER HAMLETS CENTRE FOR MENTAL HEALTH</v>
      </c>
      <c r="AW3230" s="126" t="s">
        <v>8215</v>
      </c>
      <c r="AX3230" s="126" t="s">
        <v>9721</v>
      </c>
      <c r="AY3230" s="126" t="s">
        <v>8215</v>
      </c>
      <c r="AZ3230" s="126" t="s">
        <v>9721</v>
      </c>
      <c r="BA3230" s="126" t="str">
        <f t="shared" si="505"/>
        <v>RWK</v>
      </c>
    </row>
    <row r="3231" spans="48:53" hidden="1" x14ac:dyDescent="0.3">
      <c r="AV3231" s="115" t="str">
        <f t="shared" si="504"/>
        <v>RWKTWINWOODS</v>
      </c>
      <c r="AW3231" t="s">
        <v>10019</v>
      </c>
      <c r="AX3231" t="s">
        <v>10020</v>
      </c>
      <c r="AY3231" t="s">
        <v>10019</v>
      </c>
      <c r="AZ3231" t="s">
        <v>10020</v>
      </c>
      <c r="BA3231" s="126" t="str">
        <f t="shared" si="505"/>
        <v>RWK</v>
      </c>
    </row>
    <row r="3232" spans="48:53" hidden="1" x14ac:dyDescent="0.3">
      <c r="AV3232" s="115" t="str">
        <f t="shared" si="504"/>
        <v>RWKWHICHELLOS WHARF</v>
      </c>
      <c r="AW3232" t="s">
        <v>10023</v>
      </c>
      <c r="AX3232" t="s">
        <v>10024</v>
      </c>
      <c r="AY3232" t="s">
        <v>10023</v>
      </c>
      <c r="AZ3232" t="s">
        <v>10024</v>
      </c>
      <c r="BA3232" s="126" t="str">
        <f t="shared" si="505"/>
        <v>RWK</v>
      </c>
    </row>
    <row r="3233" spans="48:53" hidden="1" x14ac:dyDescent="0.3">
      <c r="AV3233" s="115" t="str">
        <f t="shared" si="504"/>
        <v>RWKWOLFSON HOUSE</v>
      </c>
      <c r="AW3233" s="126" t="s">
        <v>8212</v>
      </c>
      <c r="AX3233" s="126" t="s">
        <v>9722</v>
      </c>
      <c r="AY3233" s="126" t="s">
        <v>8212</v>
      </c>
      <c r="AZ3233" s="126" t="s">
        <v>9722</v>
      </c>
      <c r="BA3233" s="126" t="str">
        <f t="shared" si="505"/>
        <v>RWK</v>
      </c>
    </row>
    <row r="3234" spans="48:53" hidden="1" x14ac:dyDescent="0.3">
      <c r="AV3234" s="115" t="str">
        <f t="shared" si="504"/>
        <v>RWKWOODLEA CLINIC</v>
      </c>
      <c r="AW3234" t="s">
        <v>10025</v>
      </c>
      <c r="AX3234" t="s">
        <v>10026</v>
      </c>
      <c r="AY3234" t="s">
        <v>10025</v>
      </c>
      <c r="AZ3234" t="s">
        <v>10026</v>
      </c>
      <c r="BA3234" s="126" t="str">
        <f t="shared" si="505"/>
        <v>RWK</v>
      </c>
    </row>
    <row r="3235" spans="48:53" hidden="1" x14ac:dyDescent="0.3">
      <c r="AV3235" s="115" t="str">
        <f t="shared" si="504"/>
        <v>RWN105 LONDON ROAD</v>
      </c>
      <c r="AW3235" s="126" t="s">
        <v>8239</v>
      </c>
      <c r="AX3235" s="126" t="s">
        <v>9723</v>
      </c>
      <c r="AY3235" s="126" t="s">
        <v>8239</v>
      </c>
      <c r="AZ3235" s="126" t="s">
        <v>9723</v>
      </c>
      <c r="BA3235" s="126" t="str">
        <f t="shared" si="505"/>
        <v>RWN</v>
      </c>
    </row>
    <row r="3236" spans="48:53" hidden="1" x14ac:dyDescent="0.3">
      <c r="AV3236" s="115" t="str">
        <f t="shared" si="504"/>
        <v>RWNARCHER UNIT</v>
      </c>
      <c r="AW3236" s="126" t="s">
        <v>5484</v>
      </c>
      <c r="AX3236" s="126" t="s">
        <v>5485</v>
      </c>
      <c r="AY3236" s="126" t="s">
        <v>5484</v>
      </c>
      <c r="AZ3236" s="126" t="s">
        <v>5485</v>
      </c>
      <c r="BA3236" s="126" t="str">
        <f t="shared" si="505"/>
        <v>RWN</v>
      </c>
    </row>
    <row r="3237" spans="48:53" hidden="1" x14ac:dyDescent="0.3">
      <c r="AV3237" s="115" t="str">
        <f t="shared" si="504"/>
        <v>RWNASHANTI</v>
      </c>
      <c r="AW3237" s="126" t="s">
        <v>5519</v>
      </c>
      <c r="AX3237" s="126" t="s">
        <v>5520</v>
      </c>
      <c r="AY3237" s="126" t="s">
        <v>5519</v>
      </c>
      <c r="AZ3237" s="126" t="s">
        <v>5520</v>
      </c>
      <c r="BA3237" s="126" t="str">
        <f t="shared" si="505"/>
        <v>RWN</v>
      </c>
    </row>
    <row r="3238" spans="48:53" hidden="1" x14ac:dyDescent="0.3">
      <c r="AV3238" s="115" t="str">
        <f t="shared" si="504"/>
        <v>RWNBEDFORD HEALTH VILLAGE</v>
      </c>
      <c r="AW3238" s="126" t="s">
        <v>8242</v>
      </c>
      <c r="AX3238" s="126" t="s">
        <v>9724</v>
      </c>
      <c r="AY3238" s="126" t="s">
        <v>8242</v>
      </c>
      <c r="AZ3238" s="126" t="s">
        <v>9724</v>
      </c>
      <c r="BA3238" s="126" t="str">
        <f t="shared" si="505"/>
        <v>RWN</v>
      </c>
    </row>
    <row r="3239" spans="48:53" hidden="1" x14ac:dyDescent="0.3">
      <c r="AV3239" s="115" t="str">
        <f t="shared" si="504"/>
        <v>RWNBEDFORD HEALTH VILLAGE</v>
      </c>
      <c r="AW3239" s="126" t="s">
        <v>8243</v>
      </c>
      <c r="AX3239" s="126" t="s">
        <v>9724</v>
      </c>
      <c r="AY3239" s="126" t="s">
        <v>8243</v>
      </c>
      <c r="AZ3239" s="126" t="s">
        <v>9724</v>
      </c>
      <c r="BA3239" s="126" t="str">
        <f t="shared" si="505"/>
        <v>RWN</v>
      </c>
    </row>
    <row r="3240" spans="48:53" hidden="1" x14ac:dyDescent="0.3">
      <c r="AV3240" s="115" t="str">
        <f t="shared" si="504"/>
        <v>RWNBEDFORD HEIGHTS</v>
      </c>
      <c r="AW3240" s="126" t="s">
        <v>5512</v>
      </c>
      <c r="AX3240" s="126" t="s">
        <v>5513</v>
      </c>
      <c r="AY3240" s="126" t="s">
        <v>5512</v>
      </c>
      <c r="AZ3240" s="126" t="s">
        <v>5513</v>
      </c>
      <c r="BA3240" s="126" t="str">
        <f t="shared" si="505"/>
        <v>RWN</v>
      </c>
    </row>
    <row r="3241" spans="48:53" hidden="1" x14ac:dyDescent="0.3">
      <c r="AV3241" s="115" t="str">
        <f t="shared" si="504"/>
        <v>RWNBEDFORD HOSPITAL SOUTH</v>
      </c>
      <c r="AW3241" s="126" t="s">
        <v>5514</v>
      </c>
      <c r="AX3241" s="126" t="s">
        <v>5515</v>
      </c>
      <c r="AY3241" s="126" t="s">
        <v>5514</v>
      </c>
      <c r="AZ3241" s="126" t="s">
        <v>5515</v>
      </c>
      <c r="BA3241" s="126" t="str">
        <f t="shared" si="505"/>
        <v>RWN</v>
      </c>
    </row>
    <row r="3242" spans="48:53" hidden="1" x14ac:dyDescent="0.3">
      <c r="AV3242" s="115" t="str">
        <f t="shared" si="504"/>
        <v>RWNBEDFORD SSMS [HEALTHLINK]</v>
      </c>
      <c r="AW3242" s="126" t="s">
        <v>5442</v>
      </c>
      <c r="AX3242" s="126" t="s">
        <v>5443</v>
      </c>
      <c r="AY3242" s="126" t="s">
        <v>5442</v>
      </c>
      <c r="AZ3242" s="126" t="s">
        <v>5443</v>
      </c>
      <c r="BA3242" s="126" t="str">
        <f t="shared" si="505"/>
        <v>RWN</v>
      </c>
    </row>
    <row r="3243" spans="48:53" hidden="1" x14ac:dyDescent="0.3">
      <c r="AV3243" s="115" t="str">
        <f t="shared" si="504"/>
        <v>RWNBIGGLESWADE HOSPITAL</v>
      </c>
      <c r="AW3243" s="126" t="s">
        <v>5482</v>
      </c>
      <c r="AX3243" s="126" t="s">
        <v>5483</v>
      </c>
      <c r="AY3243" s="126" t="s">
        <v>5482</v>
      </c>
      <c r="AZ3243" s="126" t="s">
        <v>5483</v>
      </c>
      <c r="BA3243" s="126" t="str">
        <f t="shared" si="505"/>
        <v>RWN</v>
      </c>
    </row>
    <row r="3244" spans="48:53" hidden="1" x14ac:dyDescent="0.3">
      <c r="AV3244" s="115" t="str">
        <f t="shared" si="504"/>
        <v>RWNBULLWOOD HALL</v>
      </c>
      <c r="AW3244" s="126" t="s">
        <v>5490</v>
      </c>
      <c r="AX3244" s="126" t="s">
        <v>5491</v>
      </c>
      <c r="AY3244" s="126" t="s">
        <v>5490</v>
      </c>
      <c r="AZ3244" s="126" t="s">
        <v>5491</v>
      </c>
      <c r="BA3244" s="126" t="str">
        <f t="shared" si="505"/>
        <v>RWN</v>
      </c>
    </row>
    <row r="3245" spans="48:53" hidden="1" x14ac:dyDescent="0.3">
      <c r="AV3245" s="115" t="str">
        <f t="shared" si="504"/>
        <v>RWNCDC KEMPSTON</v>
      </c>
      <c r="AW3245" s="126" t="s">
        <v>5525</v>
      </c>
      <c r="AX3245" s="126" t="s">
        <v>5526</v>
      </c>
      <c r="AY3245" s="126" t="s">
        <v>5525</v>
      </c>
      <c r="AZ3245" s="126" t="s">
        <v>5526</v>
      </c>
      <c r="BA3245" s="126" t="str">
        <f t="shared" si="505"/>
        <v>RWN</v>
      </c>
    </row>
    <row r="3246" spans="48:53" hidden="1" x14ac:dyDescent="0.3">
      <c r="AV3246" s="115" t="str">
        <f t="shared" si="504"/>
        <v>RWNCHURCHVIEW HOUSE</v>
      </c>
      <c r="AW3246" s="126" t="s">
        <v>8235</v>
      </c>
      <c r="AX3246" s="126" t="s">
        <v>9725</v>
      </c>
      <c r="AY3246" s="126" t="s">
        <v>8235</v>
      </c>
      <c r="AZ3246" s="126" t="s">
        <v>9725</v>
      </c>
      <c r="BA3246" s="126" t="str">
        <f t="shared" si="505"/>
        <v>RWN</v>
      </c>
    </row>
    <row r="3247" spans="48:53" hidden="1" x14ac:dyDescent="0.3">
      <c r="AV3247" s="115" t="str">
        <f t="shared" si="504"/>
        <v>RWNDOOLITTLE MILL</v>
      </c>
      <c r="AW3247" s="126" t="s">
        <v>5527</v>
      </c>
      <c r="AX3247" s="126" t="s">
        <v>5528</v>
      </c>
      <c r="AY3247" s="126" t="s">
        <v>5527</v>
      </c>
      <c r="AZ3247" s="126" t="s">
        <v>5528</v>
      </c>
      <c r="BA3247" s="126" t="str">
        <f t="shared" si="505"/>
        <v>RWN</v>
      </c>
    </row>
    <row r="3248" spans="48:53" hidden="1" x14ac:dyDescent="0.3">
      <c r="AV3248" s="115" t="str">
        <f t="shared" si="504"/>
        <v>RWNDRR BEDFORD</v>
      </c>
      <c r="AW3248" s="126" t="s">
        <v>5444</v>
      </c>
      <c r="AX3248" s="126" t="s">
        <v>5445</v>
      </c>
      <c r="AY3248" s="126" t="s">
        <v>5444</v>
      </c>
      <c r="AZ3248" s="126" t="s">
        <v>5445</v>
      </c>
      <c r="BA3248" s="126" t="str">
        <f t="shared" si="505"/>
        <v>RWN</v>
      </c>
    </row>
    <row r="3249" spans="48:53" hidden="1" x14ac:dyDescent="0.3">
      <c r="AV3249" s="115" t="str">
        <f t="shared" si="504"/>
        <v>RWNDRR LUTON</v>
      </c>
      <c r="AW3249" s="126" t="s">
        <v>5450</v>
      </c>
      <c r="AX3249" s="126" t="s">
        <v>5451</v>
      </c>
      <c r="AY3249" s="126" t="s">
        <v>5450</v>
      </c>
      <c r="AZ3249" s="126" t="s">
        <v>5451</v>
      </c>
      <c r="BA3249" s="126" t="str">
        <f t="shared" si="505"/>
        <v>RWN</v>
      </c>
    </row>
    <row r="3250" spans="48:53" hidden="1" x14ac:dyDescent="0.3">
      <c r="AV3250" s="115" t="str">
        <f t="shared" si="504"/>
        <v>RWNFELIXSTOWE COMMUNITY HOSPITAL</v>
      </c>
      <c r="AW3250" s="126" t="s">
        <v>5474</v>
      </c>
      <c r="AX3250" s="126" t="s">
        <v>5475</v>
      </c>
      <c r="AY3250" s="126" t="s">
        <v>5474</v>
      </c>
      <c r="AZ3250" s="126" t="s">
        <v>5475</v>
      </c>
      <c r="BA3250" s="126" t="str">
        <f t="shared" si="505"/>
        <v>RWN</v>
      </c>
    </row>
    <row r="3251" spans="48:53" hidden="1" x14ac:dyDescent="0.3">
      <c r="AV3251" s="115" t="str">
        <f t="shared" si="504"/>
        <v>RWNGAMLINGAY</v>
      </c>
      <c r="AW3251" s="126" t="s">
        <v>5529</v>
      </c>
      <c r="AX3251" s="126" t="s">
        <v>5530</v>
      </c>
      <c r="AY3251" s="126" t="s">
        <v>5529</v>
      </c>
      <c r="AZ3251" s="126" t="s">
        <v>5530</v>
      </c>
      <c r="BA3251" s="126" t="str">
        <f t="shared" si="505"/>
        <v>RWN</v>
      </c>
    </row>
    <row r="3252" spans="48:53" hidden="1" x14ac:dyDescent="0.3">
      <c r="AV3252" s="115" t="str">
        <f t="shared" si="504"/>
        <v>RWNGRAYS HALL</v>
      </c>
      <c r="AW3252" s="126" t="s">
        <v>5492</v>
      </c>
      <c r="AX3252" s="126" t="s">
        <v>5493</v>
      </c>
      <c r="AY3252" s="126" t="s">
        <v>5492</v>
      </c>
      <c r="AZ3252" s="126" t="s">
        <v>5493</v>
      </c>
      <c r="BA3252" s="126" t="str">
        <f t="shared" si="505"/>
        <v>RWN</v>
      </c>
    </row>
    <row r="3253" spans="48:53" hidden="1" x14ac:dyDescent="0.3">
      <c r="AV3253" s="115" t="str">
        <f t="shared" si="504"/>
        <v>RWNHEALTH LINK (DRUG &amp; ALCOHOL ADVISORY)</v>
      </c>
      <c r="AW3253" s="126" t="s">
        <v>5523</v>
      </c>
      <c r="AX3253" s="126" t="s">
        <v>5524</v>
      </c>
      <c r="AY3253" s="126" t="s">
        <v>5523</v>
      </c>
      <c r="AZ3253" s="126" t="s">
        <v>5524</v>
      </c>
      <c r="BA3253" s="126" t="str">
        <f t="shared" si="505"/>
        <v>RWN</v>
      </c>
    </row>
    <row r="3254" spans="48:53" hidden="1" x14ac:dyDescent="0.3">
      <c r="AV3254" s="115" t="str">
        <f t="shared" si="504"/>
        <v>RWNHEATH CLOSE</v>
      </c>
      <c r="AW3254" s="126" t="s">
        <v>8236</v>
      </c>
      <c r="AX3254" s="126" t="s">
        <v>9726</v>
      </c>
      <c r="AY3254" s="126" t="s">
        <v>8236</v>
      </c>
      <c r="AZ3254" s="126" t="s">
        <v>9726</v>
      </c>
      <c r="BA3254" s="126" t="str">
        <f t="shared" si="505"/>
        <v>RWN</v>
      </c>
    </row>
    <row r="3255" spans="48:53" hidden="1" x14ac:dyDescent="0.3">
      <c r="AV3255" s="115" t="str">
        <f t="shared" si="504"/>
        <v>RWNHERTS AND ESSEX HOSPITAL</v>
      </c>
      <c r="AW3255" s="126" t="s">
        <v>5532</v>
      </c>
      <c r="AX3255" s="126" t="s">
        <v>1789</v>
      </c>
      <c r="AY3255" s="126" t="s">
        <v>5532</v>
      </c>
      <c r="AZ3255" s="126" t="s">
        <v>1789</v>
      </c>
      <c r="BA3255" s="126" t="str">
        <f t="shared" si="505"/>
        <v>RWN</v>
      </c>
    </row>
    <row r="3256" spans="48:53" hidden="1" x14ac:dyDescent="0.3">
      <c r="AV3256" s="115" t="str">
        <f t="shared" si="504"/>
        <v>RWNHOURSWORTH</v>
      </c>
      <c r="AW3256" s="126" t="s">
        <v>5504</v>
      </c>
      <c r="AX3256" s="126" t="s">
        <v>5505</v>
      </c>
      <c r="AY3256" s="126" t="s">
        <v>5504</v>
      </c>
      <c r="AZ3256" s="126" t="s">
        <v>5505</v>
      </c>
      <c r="BA3256" s="126" t="str">
        <f t="shared" si="505"/>
        <v>RWN</v>
      </c>
    </row>
    <row r="3257" spans="48:53" hidden="1" x14ac:dyDescent="0.3">
      <c r="AV3257" s="115" t="str">
        <f t="shared" si="504"/>
        <v>RWNINREACH &amp; SHARED CARE</v>
      </c>
      <c r="AW3257" s="126" t="s">
        <v>5537</v>
      </c>
      <c r="AX3257" s="126" t="s">
        <v>5538</v>
      </c>
      <c r="AY3257" s="126" t="s">
        <v>5537</v>
      </c>
      <c r="AZ3257" s="126" t="s">
        <v>5538</v>
      </c>
      <c r="BA3257" s="126" t="str">
        <f t="shared" si="505"/>
        <v>RWN</v>
      </c>
    </row>
    <row r="3258" spans="48:53" hidden="1" x14ac:dyDescent="0.3">
      <c r="AV3258" s="115" t="str">
        <f t="shared" si="504"/>
        <v>RWNIPSWICH HOSPITAL</v>
      </c>
      <c r="AW3258" s="126" t="s">
        <v>5472</v>
      </c>
      <c r="AX3258" s="126" t="s">
        <v>5473</v>
      </c>
      <c r="AY3258" s="126" t="s">
        <v>5472</v>
      </c>
      <c r="AZ3258" s="126" t="s">
        <v>5473</v>
      </c>
      <c r="BA3258" s="126" t="str">
        <f t="shared" si="505"/>
        <v>RWN</v>
      </c>
    </row>
    <row r="3259" spans="48:53" hidden="1" x14ac:dyDescent="0.3">
      <c r="AV3259" s="115" t="str">
        <f t="shared" si="504"/>
        <v>RWNLEVERTON HALL</v>
      </c>
      <c r="AW3259" s="126" t="s">
        <v>5502</v>
      </c>
      <c r="AX3259" s="126" t="s">
        <v>5503</v>
      </c>
      <c r="AY3259" s="126" t="s">
        <v>5502</v>
      </c>
      <c r="AZ3259" s="126" t="s">
        <v>5503</v>
      </c>
      <c r="BA3259" s="126" t="str">
        <f t="shared" si="505"/>
        <v>RWN</v>
      </c>
    </row>
    <row r="3260" spans="48:53" hidden="1" x14ac:dyDescent="0.3">
      <c r="AV3260" s="115" t="str">
        <f t="shared" si="504"/>
        <v>RWNLITTLE ACORNS</v>
      </c>
      <c r="AW3260" s="126" t="s">
        <v>5494</v>
      </c>
      <c r="AX3260" s="126" t="s">
        <v>5495</v>
      </c>
      <c r="AY3260" s="126" t="s">
        <v>5494</v>
      </c>
      <c r="AZ3260" s="126" t="s">
        <v>5495</v>
      </c>
      <c r="BA3260" s="126" t="str">
        <f t="shared" si="505"/>
        <v>RWN</v>
      </c>
    </row>
    <row r="3261" spans="48:53" hidden="1" x14ac:dyDescent="0.3">
      <c r="AV3261" s="115" t="str">
        <f t="shared" si="504"/>
        <v>RWNLUTON &amp; CENTRAL BEDFORDSHIRE MENTAL HEALTH UNIT</v>
      </c>
      <c r="AW3261" s="126" t="s">
        <v>8241</v>
      </c>
      <c r="AX3261" s="126" t="s">
        <v>9727</v>
      </c>
      <c r="AY3261" s="126" t="s">
        <v>8241</v>
      </c>
      <c r="AZ3261" s="126" t="s">
        <v>9727</v>
      </c>
      <c r="BA3261" s="126" t="str">
        <f t="shared" si="505"/>
        <v>RWN</v>
      </c>
    </row>
    <row r="3262" spans="48:53" hidden="1" x14ac:dyDescent="0.3">
      <c r="AV3262" s="115" t="str">
        <f t="shared" si="504"/>
        <v>RWNLUTON &amp; DUNSTABLE HOSPITAL</v>
      </c>
      <c r="AW3262" s="126" t="s">
        <v>5535</v>
      </c>
      <c r="AX3262" s="126" t="s">
        <v>5536</v>
      </c>
      <c r="AY3262" s="126" t="s">
        <v>5535</v>
      </c>
      <c r="AZ3262" s="126" t="s">
        <v>5536</v>
      </c>
      <c r="BA3262" s="126" t="str">
        <f t="shared" si="505"/>
        <v>RWN</v>
      </c>
    </row>
    <row r="3263" spans="48:53" hidden="1" x14ac:dyDescent="0.3">
      <c r="AV3263" s="115" t="str">
        <f t="shared" si="504"/>
        <v>RWNLUTON INTERMEDIATE ASSESSMENT UNIT</v>
      </c>
      <c r="AW3263" s="126" t="s">
        <v>5508</v>
      </c>
      <c r="AX3263" s="126" t="s">
        <v>5509</v>
      </c>
      <c r="AY3263" s="126" t="s">
        <v>5508</v>
      </c>
      <c r="AZ3263" s="126" t="s">
        <v>5509</v>
      </c>
      <c r="BA3263" s="126" t="str">
        <f t="shared" si="505"/>
        <v>RWN</v>
      </c>
    </row>
    <row r="3264" spans="48:53" hidden="1" x14ac:dyDescent="0.3">
      <c r="AV3264" s="115" t="str">
        <f t="shared" si="504"/>
        <v>RWNLUTON SSMS [LDASS]</v>
      </c>
      <c r="AW3264" s="126" t="s">
        <v>5448</v>
      </c>
      <c r="AX3264" s="126" t="s">
        <v>5449</v>
      </c>
      <c r="AY3264" s="126" t="s">
        <v>5448</v>
      </c>
      <c r="AZ3264" s="126" t="s">
        <v>5449</v>
      </c>
      <c r="BA3264" s="126" t="str">
        <f t="shared" si="505"/>
        <v>RWN</v>
      </c>
    </row>
    <row r="3265" spans="48:53" hidden="1" x14ac:dyDescent="0.3">
      <c r="AV3265" s="115" t="str">
        <f t="shared" ref="AV3265:AV3328" si="506">CONCATENATE(LEFT(AW3265, 3),AX3265)</f>
        <v>RWNMAYER WAY</v>
      </c>
      <c r="AW3265" s="126" t="s">
        <v>8240</v>
      </c>
      <c r="AX3265" s="126" t="s">
        <v>9728</v>
      </c>
      <c r="AY3265" s="126" t="s">
        <v>8240</v>
      </c>
      <c r="AZ3265" s="126" t="s">
        <v>9728</v>
      </c>
      <c r="BA3265" s="126" t="str">
        <f t="shared" ref="BA3265:BA3328" si="507">LEFT(AY3265,3)</f>
        <v>RWN</v>
      </c>
    </row>
    <row r="3266" spans="48:53" hidden="1" x14ac:dyDescent="0.3">
      <c r="AV3266" s="115" t="str">
        <f t="shared" si="506"/>
        <v>RWNMEADOWSIDE</v>
      </c>
      <c r="AW3266" s="126" t="s">
        <v>5496</v>
      </c>
      <c r="AX3266" s="126" t="s">
        <v>5497</v>
      </c>
      <c r="AY3266" s="126" t="s">
        <v>5496</v>
      </c>
      <c r="AZ3266" s="126" t="s">
        <v>5497</v>
      </c>
      <c r="BA3266" s="126" t="str">
        <f t="shared" si="507"/>
        <v>RWN</v>
      </c>
    </row>
    <row r="3267" spans="48:53" hidden="1" x14ac:dyDescent="0.3">
      <c r="AV3267" s="115" t="str">
        <f t="shared" si="506"/>
        <v>RWNMENTAL HEALTH AND SOCIAL CARE</v>
      </c>
      <c r="AW3267" s="126" t="s">
        <v>5506</v>
      </c>
      <c r="AX3267" s="126" t="s">
        <v>5507</v>
      </c>
      <c r="AY3267" s="126" t="s">
        <v>5506</v>
      </c>
      <c r="AZ3267" s="126" t="s">
        <v>5507</v>
      </c>
      <c r="BA3267" s="126" t="str">
        <f t="shared" si="507"/>
        <v>RWN</v>
      </c>
    </row>
    <row r="3268" spans="48:53" hidden="1" x14ac:dyDescent="0.3">
      <c r="AV3268" s="115" t="str">
        <f t="shared" si="506"/>
        <v>RWNMENTAL HEALTH UNIT (BASILDON)</v>
      </c>
      <c r="AW3268" s="126" t="s">
        <v>5466</v>
      </c>
      <c r="AX3268" s="126" t="s">
        <v>5467</v>
      </c>
      <c r="AY3268" s="126" t="s">
        <v>5466</v>
      </c>
      <c r="AZ3268" s="126" t="s">
        <v>5467</v>
      </c>
      <c r="BA3268" s="126" t="str">
        <f t="shared" si="507"/>
        <v>RWN</v>
      </c>
    </row>
    <row r="3269" spans="48:53" hidden="1" x14ac:dyDescent="0.3">
      <c r="AV3269" s="115" t="str">
        <f t="shared" si="506"/>
        <v>RWNMOUNTNESSING COURT</v>
      </c>
      <c r="AW3269" s="126" t="s">
        <v>8234</v>
      </c>
      <c r="AX3269" s="126" t="s">
        <v>9729</v>
      </c>
      <c r="AY3269" s="126" t="s">
        <v>8234</v>
      </c>
      <c r="AZ3269" s="126" t="s">
        <v>9729</v>
      </c>
      <c r="BA3269" s="126" t="str">
        <f t="shared" si="507"/>
        <v>RWN</v>
      </c>
    </row>
    <row r="3270" spans="48:53" hidden="1" x14ac:dyDescent="0.3">
      <c r="AV3270" s="115" t="str">
        <f t="shared" si="506"/>
        <v>RWNOPMH BEDFORD/E &amp; MID BEDS</v>
      </c>
      <c r="AW3270" s="126" t="s">
        <v>5462</v>
      </c>
      <c r="AX3270" s="126" t="s">
        <v>5463</v>
      </c>
      <c r="AY3270" s="126" t="s">
        <v>5462</v>
      </c>
      <c r="AZ3270" s="126" t="s">
        <v>5463</v>
      </c>
      <c r="BA3270" s="126" t="str">
        <f t="shared" si="507"/>
        <v>RWN</v>
      </c>
    </row>
    <row r="3271" spans="48:53" hidden="1" x14ac:dyDescent="0.3">
      <c r="AV3271" s="115" t="str">
        <f t="shared" si="506"/>
        <v>RWNOPMH BEDFORD/W &amp; MID BEDS</v>
      </c>
      <c r="AW3271" s="126" t="s">
        <v>5460</v>
      </c>
      <c r="AX3271" s="126" t="s">
        <v>5461</v>
      </c>
      <c r="AY3271" s="126" t="s">
        <v>5460</v>
      </c>
      <c r="AZ3271" s="126" t="s">
        <v>5461</v>
      </c>
      <c r="BA3271" s="126" t="str">
        <f t="shared" si="507"/>
        <v>RWN</v>
      </c>
    </row>
    <row r="3272" spans="48:53" hidden="1" x14ac:dyDescent="0.3">
      <c r="AV3272" s="115" t="str">
        <f t="shared" si="506"/>
        <v>RWNOPMH IVEL VALLEY</v>
      </c>
      <c r="AW3272" s="126" t="s">
        <v>5454</v>
      </c>
      <c r="AX3272" s="126" t="s">
        <v>5455</v>
      </c>
      <c r="AY3272" s="126" t="s">
        <v>5454</v>
      </c>
      <c r="AZ3272" s="126" t="s">
        <v>5455</v>
      </c>
      <c r="BA3272" s="126" t="str">
        <f t="shared" si="507"/>
        <v>RWN</v>
      </c>
    </row>
    <row r="3273" spans="48:53" hidden="1" x14ac:dyDescent="0.3">
      <c r="AV3273" s="115" t="str">
        <f t="shared" si="506"/>
        <v>RWNOPMH LUTON</v>
      </c>
      <c r="AW3273" s="126" t="s">
        <v>5464</v>
      </c>
      <c r="AX3273" s="126" t="s">
        <v>5465</v>
      </c>
      <c r="AY3273" s="126" t="s">
        <v>5464</v>
      </c>
      <c r="AZ3273" s="126" t="s">
        <v>5465</v>
      </c>
      <c r="BA3273" s="126" t="str">
        <f t="shared" si="507"/>
        <v>RWN</v>
      </c>
    </row>
    <row r="3274" spans="48:53" hidden="1" x14ac:dyDescent="0.3">
      <c r="AV3274" s="115" t="str">
        <f t="shared" si="506"/>
        <v>RWNOPMH SOUTH BEDS</v>
      </c>
      <c r="AW3274" s="126" t="s">
        <v>5456</v>
      </c>
      <c r="AX3274" s="126" t="s">
        <v>5457</v>
      </c>
      <c r="AY3274" s="126" t="s">
        <v>5456</v>
      </c>
      <c r="AZ3274" s="126" t="s">
        <v>5457</v>
      </c>
      <c r="BA3274" s="126" t="str">
        <f t="shared" si="507"/>
        <v>RWN</v>
      </c>
    </row>
    <row r="3275" spans="48:53" hidden="1" x14ac:dyDescent="0.3">
      <c r="AV3275" s="115" t="str">
        <f t="shared" si="506"/>
        <v>RWNOTHER COMMUNITY PREMISES</v>
      </c>
      <c r="AW3275" s="126" t="s">
        <v>5510</v>
      </c>
      <c r="AX3275" s="126" t="s">
        <v>5511</v>
      </c>
      <c r="AY3275" s="126" t="s">
        <v>5510</v>
      </c>
      <c r="AZ3275" s="126" t="s">
        <v>5511</v>
      </c>
      <c r="BA3275" s="126" t="str">
        <f t="shared" si="507"/>
        <v>RWN</v>
      </c>
    </row>
    <row r="3276" spans="48:53" hidden="1" x14ac:dyDescent="0.3">
      <c r="AV3276" s="115" t="str">
        <f t="shared" si="506"/>
        <v>RWNPOPLARS</v>
      </c>
      <c r="AW3276" s="126" t="s">
        <v>5517</v>
      </c>
      <c r="AX3276" s="126" t="s">
        <v>5518</v>
      </c>
      <c r="AY3276" s="126" t="s">
        <v>5517</v>
      </c>
      <c r="AZ3276" s="126" t="s">
        <v>5518</v>
      </c>
      <c r="BA3276" s="126" t="str">
        <f t="shared" si="507"/>
        <v>RWN</v>
      </c>
    </row>
    <row r="3277" spans="48:53" hidden="1" x14ac:dyDescent="0.3">
      <c r="AV3277" s="115" t="str">
        <f t="shared" si="506"/>
        <v>RWNPRINCESS ALEXANDRA HOSPITAL</v>
      </c>
      <c r="AW3277" s="126" t="s">
        <v>5478</v>
      </c>
      <c r="AX3277" s="126" t="s">
        <v>5479</v>
      </c>
      <c r="AY3277" s="126" t="s">
        <v>5478</v>
      </c>
      <c r="AZ3277" s="126" t="s">
        <v>5479</v>
      </c>
      <c r="BA3277" s="126" t="str">
        <f t="shared" si="507"/>
        <v>RWN</v>
      </c>
    </row>
    <row r="3278" spans="48:53" hidden="1" x14ac:dyDescent="0.3">
      <c r="AV3278" s="115" t="str">
        <f t="shared" si="506"/>
        <v>RWNRAYLEIGH CRIMINAL JUSTICE</v>
      </c>
      <c r="AW3278" s="126" t="s">
        <v>5498</v>
      </c>
      <c r="AX3278" s="126" t="s">
        <v>5499</v>
      </c>
      <c r="AY3278" s="126" t="s">
        <v>5498</v>
      </c>
      <c r="AZ3278" s="126" t="s">
        <v>5499</v>
      </c>
      <c r="BA3278" s="126" t="str">
        <f t="shared" si="507"/>
        <v>RWN</v>
      </c>
    </row>
    <row r="3279" spans="48:53" hidden="1" x14ac:dyDescent="0.3">
      <c r="AV3279" s="115" t="str">
        <f t="shared" si="506"/>
        <v>RWNROBIN PINTO UNIT</v>
      </c>
      <c r="AW3279" s="126" t="s">
        <v>5458</v>
      </c>
      <c r="AX3279" s="126" t="s">
        <v>5459</v>
      </c>
      <c r="AY3279" s="126" t="s">
        <v>5458</v>
      </c>
      <c r="AZ3279" s="126" t="s">
        <v>5459</v>
      </c>
      <c r="BA3279" s="126" t="str">
        <f t="shared" si="507"/>
        <v>RWN</v>
      </c>
    </row>
    <row r="3280" spans="48:53" hidden="1" x14ac:dyDescent="0.3">
      <c r="AV3280" s="115" t="str">
        <f t="shared" si="506"/>
        <v>RWNROBIN PINTO UNIT</v>
      </c>
      <c r="AW3280" s="126" t="s">
        <v>5516</v>
      </c>
      <c r="AX3280" s="126" t="s">
        <v>5459</v>
      </c>
      <c r="AY3280" s="126" t="s">
        <v>5516</v>
      </c>
      <c r="AZ3280" s="126" t="s">
        <v>5459</v>
      </c>
      <c r="BA3280" s="126" t="str">
        <f t="shared" si="507"/>
        <v>RWN</v>
      </c>
    </row>
    <row r="3281" spans="48:53" hidden="1" x14ac:dyDescent="0.3">
      <c r="AV3281" s="115" t="str">
        <f t="shared" si="506"/>
        <v>RWNROCHFORD COMMUNITY HOSPITAL</v>
      </c>
      <c r="AW3281" s="126" t="s">
        <v>5446</v>
      </c>
      <c r="AX3281" s="126" t="s">
        <v>5447</v>
      </c>
      <c r="AY3281" s="126" t="s">
        <v>5446</v>
      </c>
      <c r="AZ3281" s="126" t="s">
        <v>5447</v>
      </c>
      <c r="BA3281" s="126" t="str">
        <f t="shared" si="507"/>
        <v>RWN</v>
      </c>
    </row>
    <row r="3282" spans="48:53" hidden="1" x14ac:dyDescent="0.3">
      <c r="AV3282" s="115" t="str">
        <f t="shared" si="506"/>
        <v>RWNRUNWELL HOSPITAL</v>
      </c>
      <c r="AW3282" s="126" t="s">
        <v>5452</v>
      </c>
      <c r="AX3282" s="126" t="s">
        <v>5453</v>
      </c>
      <c r="AY3282" s="126" t="s">
        <v>5452</v>
      </c>
      <c r="AZ3282" s="126" t="s">
        <v>5453</v>
      </c>
      <c r="BA3282" s="126" t="str">
        <f t="shared" si="507"/>
        <v>RWN</v>
      </c>
    </row>
    <row r="3283" spans="48:53" hidden="1" x14ac:dyDescent="0.3">
      <c r="AV3283" s="115" t="str">
        <f t="shared" si="506"/>
        <v>RWNSAFFRON WALDEN COMMUNITY HOSPITAL</v>
      </c>
      <c r="AW3283" s="126" t="s">
        <v>5533</v>
      </c>
      <c r="AX3283" s="126" t="s">
        <v>5534</v>
      </c>
      <c r="AY3283" s="126" t="s">
        <v>5533</v>
      </c>
      <c r="AZ3283" s="126" t="s">
        <v>5534</v>
      </c>
      <c r="BA3283" s="126" t="str">
        <f t="shared" si="507"/>
        <v>RWN</v>
      </c>
    </row>
    <row r="3284" spans="48:53" hidden="1" x14ac:dyDescent="0.3">
      <c r="AV3284" s="115" t="str">
        <f t="shared" si="506"/>
        <v>RWNSOBEDAS (SUBSTANCE ABUSE)</v>
      </c>
      <c r="AW3284" s="126" t="s">
        <v>5521</v>
      </c>
      <c r="AX3284" s="126" t="s">
        <v>5522</v>
      </c>
      <c r="AY3284" s="126" t="s">
        <v>5521</v>
      </c>
      <c r="AZ3284" s="126" t="s">
        <v>5522</v>
      </c>
      <c r="BA3284" s="126" t="str">
        <f t="shared" si="507"/>
        <v>RWN</v>
      </c>
    </row>
    <row r="3285" spans="48:53" hidden="1" x14ac:dyDescent="0.3">
      <c r="AV3285" s="115" t="str">
        <f t="shared" si="506"/>
        <v>RWNSOUTHEND CDAS</v>
      </c>
      <c r="AW3285" s="126" t="s">
        <v>5486</v>
      </c>
      <c r="AX3285" s="126" t="s">
        <v>5487</v>
      </c>
      <c r="AY3285" s="126" t="s">
        <v>5486</v>
      </c>
      <c r="AZ3285" s="126" t="s">
        <v>5487</v>
      </c>
      <c r="BA3285" s="126" t="str">
        <f t="shared" si="507"/>
        <v>RWN</v>
      </c>
    </row>
    <row r="3286" spans="48:53" hidden="1" x14ac:dyDescent="0.3">
      <c r="AV3286" s="115" t="str">
        <f t="shared" si="506"/>
        <v>RWNSOUTHEND RESOUCE THERAPY</v>
      </c>
      <c r="AW3286" s="126" t="s">
        <v>5488</v>
      </c>
      <c r="AX3286" s="126" t="s">
        <v>5489</v>
      </c>
      <c r="AY3286" s="126" t="s">
        <v>5488</v>
      </c>
      <c r="AZ3286" s="126" t="s">
        <v>5489</v>
      </c>
      <c r="BA3286" s="126" t="str">
        <f t="shared" si="507"/>
        <v>RWN</v>
      </c>
    </row>
    <row r="3287" spans="48:53" hidden="1" x14ac:dyDescent="0.3">
      <c r="AV3287" s="115" t="str">
        <f t="shared" si="506"/>
        <v>RWNST MARGARET'S HOSPITAL</v>
      </c>
      <c r="AW3287" s="126" t="s">
        <v>5531</v>
      </c>
      <c r="AX3287" s="126" t="s">
        <v>1854</v>
      </c>
      <c r="AY3287" s="126" t="s">
        <v>5531</v>
      </c>
      <c r="AZ3287" s="126" t="s">
        <v>1854</v>
      </c>
      <c r="BA3287" s="126" t="str">
        <f t="shared" si="507"/>
        <v>RWN</v>
      </c>
    </row>
    <row r="3288" spans="48:53" hidden="1" x14ac:dyDescent="0.3">
      <c r="AV3288" s="115" t="str">
        <f t="shared" si="506"/>
        <v>RWNTHE GLADES</v>
      </c>
      <c r="AW3288" s="126" t="s">
        <v>8238</v>
      </c>
      <c r="AX3288" s="126" t="s">
        <v>9730</v>
      </c>
      <c r="AY3288" s="126" t="s">
        <v>8238</v>
      </c>
      <c r="AZ3288" s="126" t="s">
        <v>9730</v>
      </c>
      <c r="BA3288" s="126" t="str">
        <f t="shared" si="507"/>
        <v>RWN</v>
      </c>
    </row>
    <row r="3289" spans="48:53" hidden="1" x14ac:dyDescent="0.3">
      <c r="AV3289" s="115" t="str">
        <f t="shared" si="506"/>
        <v>RWNTHE OLD MILL</v>
      </c>
      <c r="AW3289" s="126" t="s">
        <v>5480</v>
      </c>
      <c r="AX3289" s="126" t="s">
        <v>5481</v>
      </c>
      <c r="AY3289" s="126" t="s">
        <v>5480</v>
      </c>
      <c r="AZ3289" s="126" t="s">
        <v>5481</v>
      </c>
      <c r="BA3289" s="126" t="str">
        <f t="shared" si="507"/>
        <v>RWN</v>
      </c>
    </row>
    <row r="3290" spans="48:53" hidden="1" x14ac:dyDescent="0.3">
      <c r="AV3290" s="115" t="str">
        <f t="shared" si="506"/>
        <v>RWNTHURROCK COMMUNITY HOSPITAL</v>
      </c>
      <c r="AW3290" s="126" t="s">
        <v>5468</v>
      </c>
      <c r="AX3290" s="126" t="s">
        <v>5469</v>
      </c>
      <c r="AY3290" s="126" t="s">
        <v>5468</v>
      </c>
      <c r="AZ3290" s="126" t="s">
        <v>5469</v>
      </c>
      <c r="BA3290" s="126" t="str">
        <f t="shared" si="507"/>
        <v>RWN</v>
      </c>
    </row>
    <row r="3291" spans="48:53" hidden="1" x14ac:dyDescent="0.3">
      <c r="AV3291" s="115" t="str">
        <f t="shared" si="506"/>
        <v>RWNWARLEY HOSPITAL</v>
      </c>
      <c r="AW3291" s="126" t="s">
        <v>5500</v>
      </c>
      <c r="AX3291" s="126" t="s">
        <v>5501</v>
      </c>
      <c r="AY3291" s="126" t="s">
        <v>5500</v>
      </c>
      <c r="AZ3291" s="126" t="s">
        <v>5501</v>
      </c>
      <c r="BA3291" s="126" t="str">
        <f t="shared" si="507"/>
        <v>RWN</v>
      </c>
    </row>
    <row r="3292" spans="48:53" hidden="1" x14ac:dyDescent="0.3">
      <c r="AV3292" s="115" t="str">
        <f t="shared" si="506"/>
        <v>RWNWEST SUFFOLK HOSPITAL</v>
      </c>
      <c r="AW3292" s="126" t="s">
        <v>5470</v>
      </c>
      <c r="AX3292" s="126" t="s">
        <v>5471</v>
      </c>
      <c r="AY3292" s="126" t="s">
        <v>5470</v>
      </c>
      <c r="AZ3292" s="126" t="s">
        <v>5471</v>
      </c>
      <c r="BA3292" s="126" t="str">
        <f t="shared" si="507"/>
        <v>RWN</v>
      </c>
    </row>
    <row r="3293" spans="48:53" hidden="1" x14ac:dyDescent="0.3">
      <c r="AV3293" s="115" t="str">
        <f t="shared" si="506"/>
        <v>RWNWEYMARKS</v>
      </c>
      <c r="AW3293" s="126" t="s">
        <v>5476</v>
      </c>
      <c r="AX3293" s="126" t="s">
        <v>5477</v>
      </c>
      <c r="AY3293" s="126" t="s">
        <v>5476</v>
      </c>
      <c r="AZ3293" s="126" t="s">
        <v>5477</v>
      </c>
      <c r="BA3293" s="126" t="str">
        <f t="shared" si="507"/>
        <v>RWN</v>
      </c>
    </row>
    <row r="3294" spans="48:53" hidden="1" x14ac:dyDescent="0.3">
      <c r="AV3294" s="115" t="str">
        <f t="shared" si="506"/>
        <v>RWNWHICHELLO'S WHARF</v>
      </c>
      <c r="AW3294" s="126" t="s">
        <v>8237</v>
      </c>
      <c r="AX3294" s="126" t="s">
        <v>9731</v>
      </c>
      <c r="AY3294" s="126" t="s">
        <v>8237</v>
      </c>
      <c r="AZ3294" s="126" t="s">
        <v>9731</v>
      </c>
      <c r="BA3294" s="126" t="str">
        <f t="shared" si="507"/>
        <v>RWN</v>
      </c>
    </row>
    <row r="3295" spans="48:53" hidden="1" x14ac:dyDescent="0.3">
      <c r="AV3295" s="115" t="str">
        <f t="shared" si="506"/>
        <v>RWPALEXANDRA HOSPITAL - RWP01</v>
      </c>
      <c r="AW3295" s="126" t="s">
        <v>580</v>
      </c>
      <c r="AX3295" s="126" t="s">
        <v>10712</v>
      </c>
      <c r="AY3295" s="126" t="s">
        <v>580</v>
      </c>
      <c r="AZ3295" s="126" t="s">
        <v>2294</v>
      </c>
      <c r="BA3295" s="126" t="str">
        <f t="shared" si="507"/>
        <v>RWP</v>
      </c>
    </row>
    <row r="3296" spans="48:53" hidden="1" x14ac:dyDescent="0.3">
      <c r="AV3296" s="115" t="str">
        <f t="shared" si="506"/>
        <v>RWPKIDDERMINSTER HOSPITAL - RWP31</v>
      </c>
      <c r="AW3296" s="126" t="s">
        <v>581</v>
      </c>
      <c r="AX3296" s="126" t="s">
        <v>10713</v>
      </c>
      <c r="AY3296" s="126" t="s">
        <v>581</v>
      </c>
      <c r="AZ3296" s="126" t="s">
        <v>9732</v>
      </c>
      <c r="BA3296" s="126" t="str">
        <f t="shared" si="507"/>
        <v>RWP</v>
      </c>
    </row>
    <row r="3297" spans="48:53" hidden="1" x14ac:dyDescent="0.3">
      <c r="AV3297" s="115" t="str">
        <f t="shared" si="506"/>
        <v>RWPKIDDERMINSTER TREATMENT CENTRE - RWPTC</v>
      </c>
      <c r="AW3297" s="126" t="s">
        <v>582</v>
      </c>
      <c r="AX3297" s="126" t="s">
        <v>10714</v>
      </c>
      <c r="AY3297" s="126" t="s">
        <v>582</v>
      </c>
      <c r="AZ3297" s="126" t="s">
        <v>9733</v>
      </c>
      <c r="BA3297" s="126" t="str">
        <f t="shared" si="507"/>
        <v>RWP</v>
      </c>
    </row>
    <row r="3298" spans="48:53" hidden="1" x14ac:dyDescent="0.3">
      <c r="AV3298" s="115" t="str">
        <f t="shared" si="506"/>
        <v>RWPWORCESTERSHIRE ROYAL HOSPITAL - RWP50</v>
      </c>
      <c r="AW3298" s="126" t="s">
        <v>432</v>
      </c>
      <c r="AX3298" s="126" t="s">
        <v>10715</v>
      </c>
      <c r="AY3298" s="126" t="s">
        <v>432</v>
      </c>
      <c r="AZ3298" s="126" t="s">
        <v>2317</v>
      </c>
      <c r="BA3298" s="126" t="str">
        <f t="shared" si="507"/>
        <v>RWP</v>
      </c>
    </row>
    <row r="3299" spans="48:53" hidden="1" x14ac:dyDescent="0.3">
      <c r="AV3299" s="115" t="str">
        <f t="shared" si="506"/>
        <v>RWR(SOVEREIGN HOUSE) HILL END LANE (SITE 3)</v>
      </c>
      <c r="AW3299" t="s">
        <v>8840</v>
      </c>
      <c r="AX3299" s="93" t="s">
        <v>9734</v>
      </c>
      <c r="AY3299" t="s">
        <v>8840</v>
      </c>
      <c r="AZ3299" s="93" t="s">
        <v>9734</v>
      </c>
      <c r="BA3299" s="126" t="str">
        <f t="shared" si="507"/>
        <v>RWR</v>
      </c>
    </row>
    <row r="3300" spans="48:53" hidden="1" x14ac:dyDescent="0.3">
      <c r="AV3300" s="115" t="str">
        <f t="shared" si="506"/>
        <v>RWRABBEY &amp; DEACON UNITS</v>
      </c>
      <c r="AW3300" s="126" t="s">
        <v>1780</v>
      </c>
      <c r="AX3300" s="126" t="s">
        <v>1781</v>
      </c>
      <c r="AY3300" s="126" t="s">
        <v>1780</v>
      </c>
      <c r="AZ3300" s="126" t="s">
        <v>1781</v>
      </c>
      <c r="BA3300" s="126" t="str">
        <f t="shared" si="507"/>
        <v>RWR</v>
      </c>
    </row>
    <row r="3301" spans="48:53" hidden="1" x14ac:dyDescent="0.3">
      <c r="AV3301" s="115" t="str">
        <f t="shared" si="506"/>
        <v>RWRADTU (SHRODELLS)</v>
      </c>
      <c r="AW3301" s="126" t="s">
        <v>1864</v>
      </c>
      <c r="AX3301" s="126" t="s">
        <v>1865</v>
      </c>
      <c r="AY3301" s="126" t="s">
        <v>1864</v>
      </c>
      <c r="AZ3301" s="126" t="s">
        <v>1865</v>
      </c>
      <c r="BA3301" s="126" t="str">
        <f t="shared" si="507"/>
        <v>RWR</v>
      </c>
    </row>
    <row r="3302" spans="48:53" hidden="1" x14ac:dyDescent="0.3">
      <c r="AV3302" s="115" t="str">
        <f t="shared" si="506"/>
        <v>RWRADTU EAST AND NORTH</v>
      </c>
      <c r="AW3302" s="126" t="s">
        <v>1872</v>
      </c>
      <c r="AX3302" s="126" t="s">
        <v>1873</v>
      </c>
      <c r="AY3302" s="126" t="s">
        <v>1872</v>
      </c>
      <c r="AZ3302" s="126" t="s">
        <v>1873</v>
      </c>
      <c r="BA3302" s="126" t="str">
        <f t="shared" si="507"/>
        <v>RWR</v>
      </c>
    </row>
    <row r="3303" spans="48:53" ht="14.4" hidden="1" x14ac:dyDescent="0.3">
      <c r="AV3303" s="115" t="str">
        <f t="shared" si="506"/>
        <v>RWRADULT MENTAL HEALTH UNIT (GAINSFORD HOUSE)</v>
      </c>
      <c r="AW3303" s="132" t="s">
        <v>8836</v>
      </c>
      <c r="AX3303" s="132" t="s">
        <v>8837</v>
      </c>
      <c r="AY3303" s="132" t="s">
        <v>8836</v>
      </c>
      <c r="AZ3303" s="132" t="s">
        <v>8837</v>
      </c>
      <c r="BA3303" s="126" t="str">
        <f t="shared" si="507"/>
        <v>RWR</v>
      </c>
    </row>
    <row r="3304" spans="48:53" ht="14.4" hidden="1" x14ac:dyDescent="0.3">
      <c r="AV3304" s="115" t="str">
        <f t="shared" si="506"/>
        <v>RWRADULT MENTAL HEALTH UNIT (HAMPDEN HOUSE)</v>
      </c>
      <c r="AW3304" s="132" t="s">
        <v>8834</v>
      </c>
      <c r="AX3304" s="132" t="s">
        <v>8835</v>
      </c>
      <c r="AY3304" s="132" t="s">
        <v>8834</v>
      </c>
      <c r="AZ3304" s="132" t="s">
        <v>8835</v>
      </c>
      <c r="BA3304" s="126" t="str">
        <f t="shared" si="507"/>
        <v>RWR</v>
      </c>
    </row>
    <row r="3305" spans="48:53" hidden="1" x14ac:dyDescent="0.3">
      <c r="AV3305" s="115" t="str">
        <f t="shared" si="506"/>
        <v>RWRAOT N HERTS &amp; STEVENAGE</v>
      </c>
      <c r="AW3305" s="126" t="s">
        <v>1870</v>
      </c>
      <c r="AX3305" s="126" t="s">
        <v>1871</v>
      </c>
      <c r="AY3305" s="126" t="s">
        <v>1870</v>
      </c>
      <c r="AZ3305" s="126" t="s">
        <v>1871</v>
      </c>
      <c r="BA3305" s="126" t="str">
        <f t="shared" si="507"/>
        <v>RWR</v>
      </c>
    </row>
    <row r="3306" spans="48:53" hidden="1" x14ac:dyDescent="0.3">
      <c r="AV3306" s="115" t="str">
        <f t="shared" si="506"/>
        <v>RWRAPPLETREES &amp; CHERRYTREES</v>
      </c>
      <c r="AW3306" s="126" t="s">
        <v>1782</v>
      </c>
      <c r="AX3306" s="126" t="s">
        <v>1783</v>
      </c>
      <c r="AY3306" s="126" t="s">
        <v>1782</v>
      </c>
      <c r="AZ3306" s="126" t="s">
        <v>1783</v>
      </c>
      <c r="BA3306" s="126" t="str">
        <f t="shared" si="507"/>
        <v>RWR</v>
      </c>
    </row>
    <row r="3307" spans="48:53" hidden="1" x14ac:dyDescent="0.3">
      <c r="AV3307" s="115" t="str">
        <f t="shared" si="506"/>
        <v>RWRCATT NORTH HERTS</v>
      </c>
      <c r="AW3307" s="126" t="s">
        <v>1868</v>
      </c>
      <c r="AX3307" s="126" t="s">
        <v>1869</v>
      </c>
      <c r="AY3307" s="126" t="s">
        <v>1868</v>
      </c>
      <c r="AZ3307" s="126" t="s">
        <v>1869</v>
      </c>
      <c r="BA3307" s="126" t="str">
        <f t="shared" si="507"/>
        <v>RWR</v>
      </c>
    </row>
    <row r="3308" spans="48:53" hidden="1" x14ac:dyDescent="0.3">
      <c r="AV3308" s="115" t="str">
        <f t="shared" si="506"/>
        <v>RWRCOMMUNITY DRUG AND ALCOHOL UNIT (STATION RD)</v>
      </c>
      <c r="AW3308" s="126" t="s">
        <v>1818</v>
      </c>
      <c r="AX3308" s="126" t="s">
        <v>1819</v>
      </c>
      <c r="AY3308" s="126" t="s">
        <v>1818</v>
      </c>
      <c r="AZ3308" s="126" t="s">
        <v>1819</v>
      </c>
      <c r="BA3308" s="126" t="str">
        <f t="shared" si="507"/>
        <v>RWR</v>
      </c>
    </row>
    <row r="3309" spans="48:53" hidden="1" x14ac:dyDescent="0.3">
      <c r="AV3309" s="115" t="str">
        <f t="shared" si="506"/>
        <v>RWRCOMMUNITY SUPPORT UNIT (WATFORD)</v>
      </c>
      <c r="AW3309" s="126" t="s">
        <v>1784</v>
      </c>
      <c r="AX3309" s="126" t="s">
        <v>1785</v>
      </c>
      <c r="AY3309" s="126" t="s">
        <v>1784</v>
      </c>
      <c r="AZ3309" s="126" t="s">
        <v>1785</v>
      </c>
      <c r="BA3309" s="126" t="str">
        <f t="shared" si="507"/>
        <v>RWR</v>
      </c>
    </row>
    <row r="3310" spans="48:53" hidden="1" x14ac:dyDescent="0.3">
      <c r="AV3310" s="115" t="str">
        <f t="shared" si="506"/>
        <v>RWRDAY HOSPITAL</v>
      </c>
      <c r="AW3310" s="126" t="s">
        <v>1849</v>
      </c>
      <c r="AX3310" s="126" t="s">
        <v>1850</v>
      </c>
      <c r="AY3310" s="126" t="s">
        <v>1849</v>
      </c>
      <c r="AZ3310" s="126" t="s">
        <v>1850</v>
      </c>
      <c r="BA3310" s="126" t="str">
        <f t="shared" si="507"/>
        <v>RWR</v>
      </c>
    </row>
    <row r="3311" spans="48:53" ht="14.4" hidden="1" x14ac:dyDescent="0.3">
      <c r="AV3311" s="115" t="str">
        <f t="shared" si="506"/>
        <v>RWRELDERLY MENTAL AND INFIRM UNIT ELIZABETH COURT</v>
      </c>
      <c r="AW3311" s="132" t="s">
        <v>8828</v>
      </c>
      <c r="AX3311" s="132" t="s">
        <v>8829</v>
      </c>
      <c r="AY3311" s="132" t="s">
        <v>8828</v>
      </c>
      <c r="AZ3311" s="132" t="s">
        <v>8829</v>
      </c>
      <c r="BA3311" s="126" t="str">
        <f t="shared" si="507"/>
        <v>RWR</v>
      </c>
    </row>
    <row r="3312" spans="48:53" ht="14.4" hidden="1" x14ac:dyDescent="0.3">
      <c r="AV3312" s="115" t="str">
        <f t="shared" si="506"/>
        <v>RWRELDERLY MENTAL AND INFIRM UNIT VICTORIA COURT</v>
      </c>
      <c r="AW3312" s="132" t="s">
        <v>8826</v>
      </c>
      <c r="AX3312" s="132" t="s">
        <v>8827</v>
      </c>
      <c r="AY3312" s="132" t="s">
        <v>8826</v>
      </c>
      <c r="AZ3312" s="132" t="s">
        <v>8827</v>
      </c>
      <c r="BA3312" s="126" t="str">
        <f t="shared" si="507"/>
        <v>RWR</v>
      </c>
    </row>
    <row r="3313" spans="48:53" hidden="1" x14ac:dyDescent="0.3">
      <c r="AV3313" s="115" t="str">
        <f t="shared" si="506"/>
        <v>RWRERIC SHEPHERD ADMINISTRATION</v>
      </c>
      <c r="AW3313" s="126" t="s">
        <v>1786</v>
      </c>
      <c r="AX3313" s="126" t="s">
        <v>1787</v>
      </c>
      <c r="AY3313" s="126" t="s">
        <v>1786</v>
      </c>
      <c r="AZ3313" s="126" t="s">
        <v>1787</v>
      </c>
      <c r="BA3313" s="126" t="str">
        <f t="shared" si="507"/>
        <v>RWR</v>
      </c>
    </row>
    <row r="3314" spans="48:53" hidden="1" x14ac:dyDescent="0.3">
      <c r="AV3314" s="115" t="str">
        <f t="shared" si="506"/>
        <v>RWRHEMEL HEMPSTEAD GENERAL HOSPITAL</v>
      </c>
      <c r="AW3314" s="126" t="s">
        <v>1825</v>
      </c>
      <c r="AX3314" s="126" t="s">
        <v>1826</v>
      </c>
      <c r="AY3314" s="126" t="s">
        <v>1825</v>
      </c>
      <c r="AZ3314" s="126" t="s">
        <v>1826</v>
      </c>
      <c r="BA3314" s="126" t="str">
        <f t="shared" si="507"/>
        <v>RWR</v>
      </c>
    </row>
    <row r="3315" spans="48:53" hidden="1" x14ac:dyDescent="0.3">
      <c r="AV3315" s="115" t="str">
        <f t="shared" si="506"/>
        <v>RWRHERTS AND ESSEX HOSPITAL</v>
      </c>
      <c r="AW3315" s="126" t="s">
        <v>1788</v>
      </c>
      <c r="AX3315" s="126" t="s">
        <v>1789</v>
      </c>
      <c r="AY3315" s="126" t="s">
        <v>1788</v>
      </c>
      <c r="AZ3315" s="126" t="s">
        <v>1789</v>
      </c>
      <c r="BA3315" s="126" t="str">
        <f t="shared" si="507"/>
        <v>RWR</v>
      </c>
    </row>
    <row r="3316" spans="48:53" hidden="1" x14ac:dyDescent="0.3">
      <c r="AV3316" s="115" t="str">
        <f t="shared" si="506"/>
        <v>RWRHORNETS WARD</v>
      </c>
      <c r="AW3316" s="126" t="s">
        <v>1790</v>
      </c>
      <c r="AX3316" s="126" t="s">
        <v>1791</v>
      </c>
      <c r="AY3316" s="126" t="s">
        <v>1790</v>
      </c>
      <c r="AZ3316" s="126" t="s">
        <v>1791</v>
      </c>
      <c r="BA3316" s="126" t="str">
        <f t="shared" si="507"/>
        <v>RWR</v>
      </c>
    </row>
    <row r="3317" spans="48:53" hidden="1" x14ac:dyDescent="0.3">
      <c r="AV3317" s="115" t="str">
        <f t="shared" si="506"/>
        <v>RWRKINGSLEY GREEN</v>
      </c>
      <c r="AW3317" s="126" t="s">
        <v>1822</v>
      </c>
      <c r="AX3317" s="126" t="s">
        <v>7305</v>
      </c>
      <c r="AY3317" s="126" t="s">
        <v>1822</v>
      </c>
      <c r="AZ3317" s="126" t="s">
        <v>7305</v>
      </c>
      <c r="BA3317" s="126" t="str">
        <f t="shared" si="507"/>
        <v>RWR</v>
      </c>
    </row>
    <row r="3318" spans="48:53" ht="14.4" hidden="1" x14ac:dyDescent="0.3">
      <c r="AV3318" s="115" t="str">
        <f t="shared" si="506"/>
        <v>RWRLAMBOURN GROVE</v>
      </c>
      <c r="AW3318" s="132" t="s">
        <v>8822</v>
      </c>
      <c r="AX3318" s="132" t="s">
        <v>8823</v>
      </c>
      <c r="AY3318" s="132" t="s">
        <v>8822</v>
      </c>
      <c r="AZ3318" s="132" t="s">
        <v>8823</v>
      </c>
      <c r="BA3318" s="126" t="str">
        <f t="shared" si="507"/>
        <v>RWR</v>
      </c>
    </row>
    <row r="3319" spans="48:53" hidden="1" x14ac:dyDescent="0.3">
      <c r="AV3319" s="115" t="str">
        <f t="shared" si="506"/>
        <v>RWRLEXDEN SITE</v>
      </c>
      <c r="AW3319" s="126" t="s">
        <v>1855</v>
      </c>
      <c r="AX3319" s="126" t="s">
        <v>1856</v>
      </c>
      <c r="AY3319" s="126" t="s">
        <v>1855</v>
      </c>
      <c r="AZ3319" s="126" t="s">
        <v>1856</v>
      </c>
      <c r="BA3319" s="126" t="str">
        <f t="shared" si="507"/>
        <v>RWR</v>
      </c>
    </row>
    <row r="3320" spans="48:53" hidden="1" x14ac:dyDescent="0.3">
      <c r="AV3320" s="115" t="str">
        <f t="shared" si="506"/>
        <v>RWRLISTER ADULT ASTON WARD MENTAL HEALTH UNIT</v>
      </c>
      <c r="AW3320" s="126" t="s">
        <v>1831</v>
      </c>
      <c r="AX3320" s="126" t="s">
        <v>1832</v>
      </c>
      <c r="AY3320" s="126" t="s">
        <v>1831</v>
      </c>
      <c r="AZ3320" s="126" t="s">
        <v>1832</v>
      </c>
      <c r="BA3320" s="126" t="str">
        <f t="shared" si="507"/>
        <v>RWR</v>
      </c>
    </row>
    <row r="3321" spans="48:53" hidden="1" x14ac:dyDescent="0.3">
      <c r="AV3321" s="115" t="str">
        <f t="shared" si="506"/>
        <v>RWRLISTER ADULT WILBURY WARD MHU</v>
      </c>
      <c r="AW3321" s="126" t="s">
        <v>1833</v>
      </c>
      <c r="AX3321" s="126" t="s">
        <v>1834</v>
      </c>
      <c r="AY3321" s="126" t="s">
        <v>1833</v>
      </c>
      <c r="AZ3321" s="126" t="s">
        <v>1834</v>
      </c>
      <c r="BA3321" s="126" t="str">
        <f t="shared" si="507"/>
        <v>RWR</v>
      </c>
    </row>
    <row r="3322" spans="48:53" hidden="1" x14ac:dyDescent="0.3">
      <c r="AV3322" s="115" t="str">
        <f t="shared" si="506"/>
        <v>RWRLISTER ELDERLY EDENBROOK WARD MENTAL HEALTH UNIT</v>
      </c>
      <c r="AW3322" s="126" t="s">
        <v>1835</v>
      </c>
      <c r="AX3322" s="126" t="s">
        <v>1836</v>
      </c>
      <c r="AY3322" s="126" t="s">
        <v>1835</v>
      </c>
      <c r="AZ3322" s="126" t="s">
        <v>1836</v>
      </c>
      <c r="BA3322" s="126" t="str">
        <f t="shared" si="507"/>
        <v>RWR</v>
      </c>
    </row>
    <row r="3323" spans="48:53" hidden="1" x14ac:dyDescent="0.3">
      <c r="AV3323" s="115" t="str">
        <f t="shared" si="506"/>
        <v>RWRLISTER ELDERLY FAIRLANDS WARD MENTAL HEALTH UNIT</v>
      </c>
      <c r="AW3323" s="126" t="s">
        <v>1837</v>
      </c>
      <c r="AX3323" s="126" t="s">
        <v>1838</v>
      </c>
      <c r="AY3323" s="126" t="s">
        <v>1837</v>
      </c>
      <c r="AZ3323" s="126" t="s">
        <v>1838</v>
      </c>
      <c r="BA3323" s="126" t="str">
        <f t="shared" si="507"/>
        <v>RWR</v>
      </c>
    </row>
    <row r="3324" spans="48:53" hidden="1" x14ac:dyDescent="0.3">
      <c r="AV3324" s="115" t="str">
        <f t="shared" si="506"/>
        <v>RWRLISTER HOSPITAL</v>
      </c>
      <c r="AW3324" s="126" t="s">
        <v>1823</v>
      </c>
      <c r="AX3324" s="126" t="s">
        <v>1824</v>
      </c>
      <c r="AY3324" s="126" t="s">
        <v>1823</v>
      </c>
      <c r="AZ3324" s="126" t="s">
        <v>1824</v>
      </c>
      <c r="BA3324" s="126" t="str">
        <f t="shared" si="507"/>
        <v>RWR</v>
      </c>
    </row>
    <row r="3325" spans="48:53" hidden="1" x14ac:dyDescent="0.3">
      <c r="AV3325" s="115" t="str">
        <f t="shared" si="506"/>
        <v>RWRLITTLE PLUMSTEAD HOSPITAL</v>
      </c>
      <c r="AW3325" s="126" t="s">
        <v>1847</v>
      </c>
      <c r="AX3325" s="126" t="s">
        <v>1848</v>
      </c>
      <c r="AY3325" s="126" t="s">
        <v>1847</v>
      </c>
      <c r="AZ3325" s="126" t="s">
        <v>1848</v>
      </c>
      <c r="BA3325" s="126" t="str">
        <f t="shared" si="507"/>
        <v>RWR</v>
      </c>
    </row>
    <row r="3326" spans="48:53" hidden="1" x14ac:dyDescent="0.3">
      <c r="AV3326" s="115" t="str">
        <f t="shared" si="506"/>
        <v>RWRLOGANDENE</v>
      </c>
      <c r="AW3326" s="126" t="s">
        <v>1860</v>
      </c>
      <c r="AX3326" s="126" t="s">
        <v>1861</v>
      </c>
      <c r="AY3326" s="126" t="s">
        <v>1860</v>
      </c>
      <c r="AZ3326" s="126" t="s">
        <v>1861</v>
      </c>
      <c r="BA3326" s="126" t="str">
        <f t="shared" si="507"/>
        <v>RWR</v>
      </c>
    </row>
    <row r="3327" spans="48:53" hidden="1" x14ac:dyDescent="0.3">
      <c r="AV3327" s="115" t="str">
        <f t="shared" si="506"/>
        <v>RWRLOGANDENE EMI UNIT</v>
      </c>
      <c r="AW3327" s="126" t="s">
        <v>1792</v>
      </c>
      <c r="AX3327" s="126" t="s">
        <v>1793</v>
      </c>
      <c r="AY3327" s="126" t="s">
        <v>1792</v>
      </c>
      <c r="AZ3327" s="126" t="s">
        <v>1793</v>
      </c>
      <c r="BA3327" s="126" t="str">
        <f t="shared" si="507"/>
        <v>RWR</v>
      </c>
    </row>
    <row r="3328" spans="48:53" ht="14.4" hidden="1" x14ac:dyDescent="0.3">
      <c r="AV3328" s="115" t="str">
        <f t="shared" si="506"/>
        <v>RWRMENTAL HEALTH SERVICE (ALBANY LODGE)</v>
      </c>
      <c r="AW3328" s="132" t="s">
        <v>8838</v>
      </c>
      <c r="AX3328" s="132" t="s">
        <v>8839</v>
      </c>
      <c r="AY3328" s="132" t="s">
        <v>8838</v>
      </c>
      <c r="AZ3328" s="132" t="s">
        <v>8839</v>
      </c>
      <c r="BA3328" s="126" t="str">
        <f t="shared" si="507"/>
        <v>RWR</v>
      </c>
    </row>
    <row r="3329" spans="48:53" hidden="1" x14ac:dyDescent="0.3">
      <c r="AV3329" s="115" t="str">
        <f t="shared" ref="AV3329:AV3392" si="508">CONCATENATE(LEFT(AW3329, 3),AX3329)</f>
        <v>RWRMENTAL HEALTH SERVICE (LISTER HOSPITAL)</v>
      </c>
      <c r="AW3329" t="s">
        <v>9908</v>
      </c>
      <c r="AX3329" t="s">
        <v>9909</v>
      </c>
      <c r="AY3329" t="s">
        <v>9908</v>
      </c>
      <c r="AZ3329" t="s">
        <v>9909</v>
      </c>
      <c r="BA3329" s="126" t="str">
        <f t="shared" ref="BA3329:BA3392" si="509">LEFT(AY3329,3)</f>
        <v>RWR</v>
      </c>
    </row>
    <row r="3330" spans="48:53" ht="14.4" hidden="1" x14ac:dyDescent="0.3">
      <c r="AV3330" s="115" t="str">
        <f t="shared" si="508"/>
        <v>RWRMENTAL HEALTH SERVICE (THE MEADOWS)</v>
      </c>
      <c r="AW3330" s="132" t="s">
        <v>8820</v>
      </c>
      <c r="AX3330" s="132" t="s">
        <v>8821</v>
      </c>
      <c r="AY3330" s="132" t="s">
        <v>8820</v>
      </c>
      <c r="AZ3330" s="132" t="s">
        <v>8821</v>
      </c>
      <c r="BA3330" s="126" t="str">
        <f t="shared" si="509"/>
        <v>RWR</v>
      </c>
    </row>
    <row r="3331" spans="48:53" hidden="1" x14ac:dyDescent="0.3">
      <c r="AV3331" s="115" t="str">
        <f t="shared" si="508"/>
        <v>RWRMHU SHRODELLS (ADULT ESSEX WARD)</v>
      </c>
      <c r="AW3331" s="126" t="s">
        <v>1827</v>
      </c>
      <c r="AX3331" s="126" t="s">
        <v>1828</v>
      </c>
      <c r="AY3331" s="126" t="s">
        <v>1827</v>
      </c>
      <c r="AZ3331" s="126" t="s">
        <v>1828</v>
      </c>
      <c r="BA3331" s="126" t="str">
        <f t="shared" si="509"/>
        <v>RWR</v>
      </c>
    </row>
    <row r="3332" spans="48:53" hidden="1" x14ac:dyDescent="0.3">
      <c r="AV3332" s="115" t="str">
        <f t="shared" si="508"/>
        <v>RWRMHU SHRODELLS (ADULT MALDEN WARD)</v>
      </c>
      <c r="AW3332" s="126" t="s">
        <v>1829</v>
      </c>
      <c r="AX3332" s="126" t="s">
        <v>1830</v>
      </c>
      <c r="AY3332" s="126" t="s">
        <v>1829</v>
      </c>
      <c r="AZ3332" s="126" t="s">
        <v>1830</v>
      </c>
      <c r="BA3332" s="126" t="str">
        <f t="shared" si="509"/>
        <v>RWR</v>
      </c>
    </row>
    <row r="3333" spans="48:53" hidden="1" x14ac:dyDescent="0.3">
      <c r="AV3333" s="115" t="str">
        <f t="shared" si="508"/>
        <v>RWRNASCOT LAWN</v>
      </c>
      <c r="AW3333" s="126" t="s">
        <v>1794</v>
      </c>
      <c r="AX3333" s="126" t="s">
        <v>1795</v>
      </c>
      <c r="AY3333" s="126" t="s">
        <v>1794</v>
      </c>
      <c r="AZ3333" s="126" t="s">
        <v>1795</v>
      </c>
      <c r="BA3333" s="126" t="str">
        <f t="shared" si="509"/>
        <v>RWR</v>
      </c>
    </row>
    <row r="3334" spans="48:53" ht="14.4" hidden="1" x14ac:dyDescent="0.3">
      <c r="AV3334" s="115" t="str">
        <f t="shared" si="508"/>
        <v>RWRPROSPECT HOUSE</v>
      </c>
      <c r="AW3334" s="132" t="s">
        <v>8824</v>
      </c>
      <c r="AX3334" s="132" t="s">
        <v>8825</v>
      </c>
      <c r="AY3334" s="132" t="s">
        <v>8824</v>
      </c>
      <c r="AZ3334" s="132" t="s">
        <v>8825</v>
      </c>
      <c r="BA3334" s="126" t="str">
        <f t="shared" si="509"/>
        <v>RWR</v>
      </c>
    </row>
    <row r="3335" spans="48:53" hidden="1" x14ac:dyDescent="0.3">
      <c r="AV3335" s="115" t="str">
        <f t="shared" si="508"/>
        <v>RWRQE2 ADULT MYMMS WARD MENTAL HEALTH UNIT</v>
      </c>
      <c r="AW3335" s="126" t="s">
        <v>1841</v>
      </c>
      <c r="AX3335" s="126" t="s">
        <v>1842</v>
      </c>
      <c r="AY3335" s="126" t="s">
        <v>1841</v>
      </c>
      <c r="AZ3335" s="126" t="s">
        <v>1842</v>
      </c>
      <c r="BA3335" s="126" t="str">
        <f t="shared" si="509"/>
        <v>RWR</v>
      </c>
    </row>
    <row r="3336" spans="48:53" hidden="1" x14ac:dyDescent="0.3">
      <c r="AV3336" s="115" t="str">
        <f t="shared" si="508"/>
        <v>RWRQE2 ADULT WELWYN WARD MENTAL HEALTH UNIT</v>
      </c>
      <c r="AW3336" s="126" t="s">
        <v>1839</v>
      </c>
      <c r="AX3336" s="126" t="s">
        <v>1840</v>
      </c>
      <c r="AY3336" s="126" t="s">
        <v>1839</v>
      </c>
      <c r="AZ3336" s="126" t="s">
        <v>1840</v>
      </c>
      <c r="BA3336" s="126" t="str">
        <f t="shared" si="509"/>
        <v>RWR</v>
      </c>
    </row>
    <row r="3337" spans="48:53" hidden="1" x14ac:dyDescent="0.3">
      <c r="AV3337" s="115" t="str">
        <f t="shared" si="508"/>
        <v>RWRQE2 MOTHER &amp; BABY THUMBSWOOD UNIT MENTAL HEALTH UNIT</v>
      </c>
      <c r="AW3337" s="126" t="s">
        <v>1843</v>
      </c>
      <c r="AX3337" s="126" t="s">
        <v>1844</v>
      </c>
      <c r="AY3337" s="126" t="s">
        <v>1843</v>
      </c>
      <c r="AZ3337" s="126" t="s">
        <v>1844</v>
      </c>
      <c r="BA3337" s="126" t="str">
        <f t="shared" si="509"/>
        <v>RWR</v>
      </c>
    </row>
    <row r="3338" spans="48:53" hidden="1" x14ac:dyDescent="0.3">
      <c r="AV3338" s="115" t="str">
        <f t="shared" si="508"/>
        <v>RWRRAID - NORTH EAST</v>
      </c>
      <c r="AW3338" s="126" t="s">
        <v>1876</v>
      </c>
      <c r="AX3338" s="126" t="s">
        <v>1877</v>
      </c>
      <c r="AY3338" s="126" t="s">
        <v>1876</v>
      </c>
      <c r="AZ3338" s="126" t="s">
        <v>1877</v>
      </c>
      <c r="BA3338" s="126" t="str">
        <f t="shared" si="509"/>
        <v>RWR</v>
      </c>
    </row>
    <row r="3339" spans="48:53" hidden="1" x14ac:dyDescent="0.3">
      <c r="AV3339" s="115" t="str">
        <f t="shared" si="508"/>
        <v>RWRRAID - SOUTH WEST HERTS</v>
      </c>
      <c r="AW3339" s="126" t="s">
        <v>1874</v>
      </c>
      <c r="AX3339" s="126" t="s">
        <v>1875</v>
      </c>
      <c r="AY3339" s="126" t="s">
        <v>1874</v>
      </c>
      <c r="AZ3339" s="126" t="s">
        <v>1875</v>
      </c>
      <c r="BA3339" s="126" t="str">
        <f t="shared" si="509"/>
        <v>RWR</v>
      </c>
    </row>
    <row r="3340" spans="48:53" hidden="1" x14ac:dyDescent="0.3">
      <c r="AV3340" s="115" t="str">
        <f t="shared" si="508"/>
        <v>RWRSAFFRON GROUND</v>
      </c>
      <c r="AW3340" s="126" t="s">
        <v>1851</v>
      </c>
      <c r="AX3340" s="126" t="s">
        <v>1852</v>
      </c>
      <c r="AY3340" s="126" t="s">
        <v>1851</v>
      </c>
      <c r="AZ3340" s="126" t="s">
        <v>1852</v>
      </c>
      <c r="BA3340" s="126" t="str">
        <f t="shared" si="509"/>
        <v>RWR</v>
      </c>
    </row>
    <row r="3341" spans="48:53" hidden="1" x14ac:dyDescent="0.3">
      <c r="AV3341" s="115" t="str">
        <f t="shared" si="508"/>
        <v>RWRSAFFRON GROUND</v>
      </c>
      <c r="AW3341" s="126" t="s">
        <v>1857</v>
      </c>
      <c r="AX3341" s="126" t="s">
        <v>1852</v>
      </c>
      <c r="AY3341" s="126" t="s">
        <v>1857</v>
      </c>
      <c r="AZ3341" s="126" t="s">
        <v>1852</v>
      </c>
      <c r="BA3341" s="126" t="str">
        <f t="shared" si="509"/>
        <v>RWR</v>
      </c>
    </row>
    <row r="3342" spans="48:53" ht="14.4" hidden="1" x14ac:dyDescent="0.3">
      <c r="AV3342" s="115" t="str">
        <f t="shared" si="508"/>
        <v>RWRSEWARD LODGE</v>
      </c>
      <c r="AW3342" s="132" t="s">
        <v>8830</v>
      </c>
      <c r="AX3342" s="132" t="s">
        <v>8831</v>
      </c>
      <c r="AY3342" s="132" t="s">
        <v>8830</v>
      </c>
      <c r="AZ3342" s="132" t="s">
        <v>8831</v>
      </c>
      <c r="BA3342" s="126" t="str">
        <f t="shared" si="509"/>
        <v>RWR</v>
      </c>
    </row>
    <row r="3343" spans="48:53" hidden="1" x14ac:dyDescent="0.3">
      <c r="AV3343" s="115" t="str">
        <f t="shared" si="508"/>
        <v>RWRSHRODELLS UNIT</v>
      </c>
      <c r="AW3343" s="126" t="s">
        <v>1820</v>
      </c>
      <c r="AX3343" s="126" t="s">
        <v>1821</v>
      </c>
      <c r="AY3343" s="126" t="s">
        <v>1820</v>
      </c>
      <c r="AZ3343" s="126" t="s">
        <v>1821</v>
      </c>
      <c r="BA3343" s="126" t="str">
        <f t="shared" si="509"/>
        <v>RWR</v>
      </c>
    </row>
    <row r="3344" spans="48:53" hidden="1" x14ac:dyDescent="0.3">
      <c r="AV3344" s="115" t="str">
        <f t="shared" si="508"/>
        <v>RWRSOUTH WEST HERTS COMMUNITY DRUG ALCOHOL UNIT (CDAT)</v>
      </c>
      <c r="AW3344" s="126" t="s">
        <v>1845</v>
      </c>
      <c r="AX3344" s="126" t="s">
        <v>1846</v>
      </c>
      <c r="AY3344" s="126" t="s">
        <v>1845</v>
      </c>
      <c r="AZ3344" s="126" t="s">
        <v>1846</v>
      </c>
      <c r="BA3344" s="126" t="str">
        <f t="shared" si="509"/>
        <v>RWR</v>
      </c>
    </row>
    <row r="3345" spans="48:53" hidden="1" x14ac:dyDescent="0.3">
      <c r="AV3345" s="115" t="str">
        <f t="shared" si="508"/>
        <v>RWRSPECIAL CARE BABY UNIT (HEMEL HEMPSTEAD GENERAL HOSPITAL)</v>
      </c>
      <c r="AW3345" s="126" t="s">
        <v>1796</v>
      </c>
      <c r="AX3345" s="126" t="s">
        <v>1797</v>
      </c>
      <c r="AY3345" s="126" t="s">
        <v>1796</v>
      </c>
      <c r="AZ3345" s="126" t="s">
        <v>1797</v>
      </c>
      <c r="BA3345" s="126" t="str">
        <f t="shared" si="509"/>
        <v>RWR</v>
      </c>
    </row>
    <row r="3346" spans="48:53" hidden="1" x14ac:dyDescent="0.3">
      <c r="AV3346" s="115" t="str">
        <f t="shared" si="508"/>
        <v>RWRSPECIAL CARE BABY UNIT (WATFORD GENERAL HOSPITAL)</v>
      </c>
      <c r="AW3346" s="126" t="s">
        <v>1798</v>
      </c>
      <c r="AX3346" s="126" t="s">
        <v>1799</v>
      </c>
      <c r="AY3346" s="126" t="s">
        <v>1798</v>
      </c>
      <c r="AZ3346" s="126" t="s">
        <v>1799</v>
      </c>
      <c r="BA3346" s="126" t="str">
        <f t="shared" si="509"/>
        <v>RWR</v>
      </c>
    </row>
    <row r="3347" spans="48:53" hidden="1" x14ac:dyDescent="0.3">
      <c r="AV3347" s="115" t="str">
        <f t="shared" si="508"/>
        <v>RWRST ALBANS CDC</v>
      </c>
      <c r="AW3347" s="126" t="s">
        <v>1800</v>
      </c>
      <c r="AX3347" s="126" t="s">
        <v>1801</v>
      </c>
      <c r="AY3347" s="126" t="s">
        <v>1800</v>
      </c>
      <c r="AZ3347" s="126" t="s">
        <v>1801</v>
      </c>
      <c r="BA3347" s="126" t="str">
        <f t="shared" si="509"/>
        <v>RWR</v>
      </c>
    </row>
    <row r="3348" spans="48:53" ht="14.4" hidden="1" x14ac:dyDescent="0.3">
      <c r="AV3348" s="115" t="str">
        <f t="shared" si="508"/>
        <v>RWRST ALBANS ROAD</v>
      </c>
      <c r="AW3348" s="132" t="s">
        <v>8832</v>
      </c>
      <c r="AX3348" s="132" t="s">
        <v>8833</v>
      </c>
      <c r="AY3348" s="132" t="s">
        <v>8832</v>
      </c>
      <c r="AZ3348" s="132" t="s">
        <v>8833</v>
      </c>
      <c r="BA3348" s="126" t="str">
        <f t="shared" si="509"/>
        <v>RWR</v>
      </c>
    </row>
    <row r="3349" spans="48:53" hidden="1" x14ac:dyDescent="0.3">
      <c r="AV3349" s="115" t="str">
        <f t="shared" si="508"/>
        <v>RWRST CLAIRES</v>
      </c>
      <c r="AW3349" s="126" t="s">
        <v>1802</v>
      </c>
      <c r="AX3349" s="126" t="s">
        <v>1803</v>
      </c>
      <c r="AY3349" s="126" t="s">
        <v>1802</v>
      </c>
      <c r="AZ3349" s="126" t="s">
        <v>1803</v>
      </c>
      <c r="BA3349" s="126" t="str">
        <f t="shared" si="509"/>
        <v>RWR</v>
      </c>
    </row>
    <row r="3350" spans="48:53" hidden="1" x14ac:dyDescent="0.3">
      <c r="AV3350" s="115" t="str">
        <f t="shared" si="508"/>
        <v>RWRST JULIANS</v>
      </c>
      <c r="AW3350" s="126" t="s">
        <v>1804</v>
      </c>
      <c r="AX3350" s="126" t="s">
        <v>1805</v>
      </c>
      <c r="AY3350" s="126" t="s">
        <v>1804</v>
      </c>
      <c r="AZ3350" s="126" t="s">
        <v>1805</v>
      </c>
      <c r="BA3350" s="126" t="str">
        <f t="shared" si="509"/>
        <v>RWR</v>
      </c>
    </row>
    <row r="3351" spans="48:53" hidden="1" x14ac:dyDescent="0.3">
      <c r="AV3351" s="115" t="str">
        <f t="shared" si="508"/>
        <v>RWRST MARGARET'S HOSPITAL</v>
      </c>
      <c r="AW3351" s="126" t="s">
        <v>1853</v>
      </c>
      <c r="AX3351" s="126" t="s">
        <v>1854</v>
      </c>
      <c r="AY3351" s="126" t="s">
        <v>1853</v>
      </c>
      <c r="AZ3351" s="126" t="s">
        <v>1854</v>
      </c>
      <c r="BA3351" s="126" t="str">
        <f t="shared" si="509"/>
        <v>RWR</v>
      </c>
    </row>
    <row r="3352" spans="48:53" hidden="1" x14ac:dyDescent="0.3">
      <c r="AV3352" s="115" t="str">
        <f t="shared" si="508"/>
        <v>RWRST NICHOLAS WARD</v>
      </c>
      <c r="AW3352" s="126" t="s">
        <v>1806</v>
      </c>
      <c r="AX3352" s="126" t="s">
        <v>1807</v>
      </c>
      <c r="AY3352" s="126" t="s">
        <v>1806</v>
      </c>
      <c r="AZ3352" s="126" t="s">
        <v>1807</v>
      </c>
      <c r="BA3352" s="126" t="str">
        <f t="shared" si="509"/>
        <v>RWR</v>
      </c>
    </row>
    <row r="3353" spans="48:53" hidden="1" x14ac:dyDescent="0.3">
      <c r="AV3353" s="115" t="str">
        <f t="shared" si="508"/>
        <v>RWRST PAULS (HEMEL HEMPSTEAD)</v>
      </c>
      <c r="AW3353" s="126" t="s">
        <v>1808</v>
      </c>
      <c r="AX3353" s="126" t="s">
        <v>1809</v>
      </c>
      <c r="AY3353" s="126" t="s">
        <v>1808</v>
      </c>
      <c r="AZ3353" s="126" t="s">
        <v>1809</v>
      </c>
      <c r="BA3353" s="126" t="str">
        <f t="shared" si="509"/>
        <v>RWR</v>
      </c>
    </row>
    <row r="3354" spans="48:53" hidden="1" x14ac:dyDescent="0.3">
      <c r="AV3354" s="115" t="str">
        <f t="shared" si="508"/>
        <v>RWRSTEVENAGE CDAT</v>
      </c>
      <c r="AW3354" s="126" t="s">
        <v>1862</v>
      </c>
      <c r="AX3354" s="126" t="s">
        <v>1863</v>
      </c>
      <c r="AY3354" s="126" t="s">
        <v>1862</v>
      </c>
      <c r="AZ3354" s="126" t="s">
        <v>1863</v>
      </c>
      <c r="BA3354" s="126" t="str">
        <f t="shared" si="509"/>
        <v>RWR</v>
      </c>
    </row>
    <row r="3355" spans="48:53" hidden="1" x14ac:dyDescent="0.3">
      <c r="AV3355" s="115" t="str">
        <f t="shared" si="508"/>
        <v>RWRSTEVENAGE CMHC</v>
      </c>
      <c r="AW3355" s="126" t="s">
        <v>1810</v>
      </c>
      <c r="AX3355" s="126" t="s">
        <v>1811</v>
      </c>
      <c r="AY3355" s="126" t="s">
        <v>1810</v>
      </c>
      <c r="AZ3355" s="126" t="s">
        <v>1811</v>
      </c>
      <c r="BA3355" s="126" t="str">
        <f t="shared" si="509"/>
        <v>RWR</v>
      </c>
    </row>
    <row r="3356" spans="48:53" hidden="1" x14ac:dyDescent="0.3">
      <c r="AV3356" s="115" t="str">
        <f t="shared" si="508"/>
        <v>RWRSW CATT</v>
      </c>
      <c r="AW3356" s="126" t="s">
        <v>1866</v>
      </c>
      <c r="AX3356" s="126" t="s">
        <v>1867</v>
      </c>
      <c r="AY3356" s="126" t="s">
        <v>1866</v>
      </c>
      <c r="AZ3356" s="126" t="s">
        <v>1867</v>
      </c>
      <c r="BA3356" s="126" t="str">
        <f t="shared" si="509"/>
        <v>RWR</v>
      </c>
    </row>
    <row r="3357" spans="48:53" hidden="1" x14ac:dyDescent="0.3">
      <c r="AV3357" s="115" t="str">
        <f t="shared" si="508"/>
        <v>RWRTHE BEACON</v>
      </c>
      <c r="AW3357" s="126" t="s">
        <v>1858</v>
      </c>
      <c r="AX3357" s="126" t="s">
        <v>1859</v>
      </c>
      <c r="AY3357" s="126" t="s">
        <v>1858</v>
      </c>
      <c r="AZ3357" s="126" t="s">
        <v>1859</v>
      </c>
      <c r="BA3357" s="126" t="str">
        <f t="shared" si="509"/>
        <v>RWR</v>
      </c>
    </row>
    <row r="3358" spans="48:53" hidden="1" x14ac:dyDescent="0.3">
      <c r="AV3358" s="115" t="str">
        <f t="shared" si="508"/>
        <v>RWRTHE KESTRELS</v>
      </c>
      <c r="AW3358" s="126" t="s">
        <v>1816</v>
      </c>
      <c r="AX3358" s="126" t="s">
        <v>1817</v>
      </c>
      <c r="AY3358" s="126" t="s">
        <v>1816</v>
      </c>
      <c r="AZ3358" s="126" t="s">
        <v>1817</v>
      </c>
      <c r="BA3358" s="126" t="str">
        <f t="shared" si="509"/>
        <v>RWR</v>
      </c>
    </row>
    <row r="3359" spans="48:53" hidden="1" x14ac:dyDescent="0.3">
      <c r="AV3359" s="115" t="str">
        <f t="shared" si="508"/>
        <v>RWRTHE ORCHARDS</v>
      </c>
      <c r="AW3359" s="126" t="s">
        <v>1812</v>
      </c>
      <c r="AX3359" s="126" t="s">
        <v>1813</v>
      </c>
      <c r="AY3359" s="126" t="s">
        <v>1812</v>
      </c>
      <c r="AZ3359" s="126" t="s">
        <v>1813</v>
      </c>
      <c r="BA3359" s="126" t="str">
        <f t="shared" si="509"/>
        <v>RWR</v>
      </c>
    </row>
    <row r="3360" spans="48:53" hidden="1" x14ac:dyDescent="0.3">
      <c r="AV3360" s="115" t="str">
        <f t="shared" si="508"/>
        <v>RWRTHE STEWARTS</v>
      </c>
      <c r="AW3360" s="126" t="s">
        <v>1814</v>
      </c>
      <c r="AX3360" s="126" t="s">
        <v>1815</v>
      </c>
      <c r="AY3360" s="126" t="s">
        <v>1814</v>
      </c>
      <c r="AZ3360" s="126" t="s">
        <v>1815</v>
      </c>
      <c r="BA3360" s="126" t="str">
        <f t="shared" si="509"/>
        <v>RWR</v>
      </c>
    </row>
    <row r="3361" spans="48:53" hidden="1" x14ac:dyDescent="0.3">
      <c r="AV3361" s="115" t="str">
        <f t="shared" si="508"/>
        <v>RWVAOT(EEM)&amp; RIL(EXETER S&amp;W)</v>
      </c>
      <c r="AW3361" s="126" t="s">
        <v>5630</v>
      </c>
      <c r="AX3361" s="126" t="s">
        <v>5631</v>
      </c>
      <c r="AY3361" s="126" t="s">
        <v>5630</v>
      </c>
      <c r="AZ3361" s="126" t="s">
        <v>5631</v>
      </c>
      <c r="BA3361" s="126" t="str">
        <f t="shared" si="509"/>
        <v>RWV</v>
      </c>
    </row>
    <row r="3362" spans="48:53" hidden="1" x14ac:dyDescent="0.3">
      <c r="AV3362" s="115" t="str">
        <f t="shared" si="508"/>
        <v>RWVBIDEFORD AND DISTRICT HOSPITAL</v>
      </c>
      <c r="AW3362" s="126" t="s">
        <v>5539</v>
      </c>
      <c r="AX3362" s="126" t="s">
        <v>5540</v>
      </c>
      <c r="AY3362" s="126" t="s">
        <v>5539</v>
      </c>
      <c r="AZ3362" s="126" t="s">
        <v>5540</v>
      </c>
      <c r="BA3362" s="126" t="str">
        <f t="shared" si="509"/>
        <v>RWV</v>
      </c>
    </row>
    <row r="3363" spans="48:53" hidden="1" x14ac:dyDescent="0.3">
      <c r="AV3363" s="115" t="str">
        <f t="shared" si="508"/>
        <v>RWVCHANNINGS WOOD (HEALTH)</v>
      </c>
      <c r="AW3363" s="126" t="s">
        <v>5586</v>
      </c>
      <c r="AX3363" s="126" t="s">
        <v>5587</v>
      </c>
      <c r="AY3363" s="126" t="s">
        <v>5586</v>
      </c>
      <c r="AZ3363" s="126" t="s">
        <v>5587</v>
      </c>
      <c r="BA3363" s="126" t="str">
        <f t="shared" si="509"/>
        <v>RWV</v>
      </c>
    </row>
    <row r="3364" spans="48:53" hidden="1" x14ac:dyDescent="0.3">
      <c r="AV3364" s="115" t="str">
        <f t="shared" si="508"/>
        <v>RWVCOOMBEHAVEN WARD</v>
      </c>
      <c r="AW3364" s="126" t="s">
        <v>5650</v>
      </c>
      <c r="AX3364" s="126" t="s">
        <v>5651</v>
      </c>
      <c r="AY3364" s="126" t="s">
        <v>5650</v>
      </c>
      <c r="AZ3364" s="126" t="s">
        <v>5651</v>
      </c>
      <c r="BA3364" s="126" t="str">
        <f t="shared" si="509"/>
        <v>RWV</v>
      </c>
    </row>
    <row r="3365" spans="48:53" hidden="1" x14ac:dyDescent="0.3">
      <c r="AV3365" s="115" t="str">
        <f t="shared" si="508"/>
        <v>RWVCRHT EAST DEVON</v>
      </c>
      <c r="AW3365" s="126" t="s">
        <v>5609</v>
      </c>
      <c r="AX3365" s="126" t="s">
        <v>5610</v>
      </c>
      <c r="AY3365" s="126" t="s">
        <v>5609</v>
      </c>
      <c r="AZ3365" s="126" t="s">
        <v>5610</v>
      </c>
      <c r="BA3365" s="126" t="str">
        <f t="shared" si="509"/>
        <v>RWV</v>
      </c>
    </row>
    <row r="3366" spans="48:53" hidden="1" x14ac:dyDescent="0.3">
      <c r="AV3366" s="115" t="str">
        <f t="shared" si="508"/>
        <v>RWVCRHT EXETER</v>
      </c>
      <c r="AW3366" s="126" t="s">
        <v>5624</v>
      </c>
      <c r="AX3366" s="126" t="s">
        <v>5625</v>
      </c>
      <c r="AY3366" s="126" t="s">
        <v>5624</v>
      </c>
      <c r="AZ3366" s="126" t="s">
        <v>5625</v>
      </c>
      <c r="BA3366" s="126" t="str">
        <f t="shared" si="509"/>
        <v>RWV</v>
      </c>
    </row>
    <row r="3367" spans="48:53" hidden="1" x14ac:dyDescent="0.3">
      <c r="AV3367" s="115" t="str">
        <f t="shared" si="508"/>
        <v>RWVCRHT MID DEVON</v>
      </c>
      <c r="AW3367" s="126" t="s">
        <v>5636</v>
      </c>
      <c r="AX3367" s="126" t="s">
        <v>5637</v>
      </c>
      <c r="AY3367" s="126" t="s">
        <v>5636</v>
      </c>
      <c r="AZ3367" s="126" t="s">
        <v>5637</v>
      </c>
      <c r="BA3367" s="126" t="str">
        <f t="shared" si="509"/>
        <v>RWV</v>
      </c>
    </row>
    <row r="3368" spans="48:53" hidden="1" x14ac:dyDescent="0.3">
      <c r="AV3368" s="115" t="str">
        <f t="shared" si="508"/>
        <v>RWVCRS TEIGNBRIDGE</v>
      </c>
      <c r="AW3368" s="126" t="s">
        <v>5598</v>
      </c>
      <c r="AX3368" s="126" t="s">
        <v>5599</v>
      </c>
      <c r="AY3368" s="126" t="s">
        <v>5598</v>
      </c>
      <c r="AZ3368" s="126" t="s">
        <v>5599</v>
      </c>
      <c r="BA3368" s="126" t="str">
        <f t="shared" si="509"/>
        <v>RWV</v>
      </c>
    </row>
    <row r="3369" spans="48:53" hidden="1" x14ac:dyDescent="0.3">
      <c r="AV3369" s="115" t="str">
        <f t="shared" si="508"/>
        <v>RWVCULVERHAY</v>
      </c>
      <c r="AW3369" s="126" t="s">
        <v>5541</v>
      </c>
      <c r="AX3369" s="126" t="s">
        <v>5542</v>
      </c>
      <c r="AY3369" s="126" t="s">
        <v>5541</v>
      </c>
      <c r="AZ3369" s="126" t="s">
        <v>5542</v>
      </c>
      <c r="BA3369" s="126" t="str">
        <f t="shared" si="509"/>
        <v>RWV</v>
      </c>
    </row>
    <row r="3370" spans="48:53" hidden="1" x14ac:dyDescent="0.3">
      <c r="AV3370" s="115" t="str">
        <f t="shared" si="508"/>
        <v>RWVDARTMOOR (HEALTH)</v>
      </c>
      <c r="AW3370" s="126" t="s">
        <v>5588</v>
      </c>
      <c r="AX3370" s="126" t="s">
        <v>5589</v>
      </c>
      <c r="AY3370" s="126" t="s">
        <v>5588</v>
      </c>
      <c r="AZ3370" s="126" t="s">
        <v>5589</v>
      </c>
      <c r="BA3370" s="126" t="str">
        <f t="shared" si="509"/>
        <v>RWV</v>
      </c>
    </row>
    <row r="3371" spans="48:53" hidden="1" x14ac:dyDescent="0.3">
      <c r="AV3371" s="115" t="str">
        <f t="shared" si="508"/>
        <v>RWVDELDERFIELD WARD</v>
      </c>
      <c r="AW3371" s="126" t="s">
        <v>5652</v>
      </c>
      <c r="AX3371" s="126" t="s">
        <v>5653</v>
      </c>
      <c r="AY3371" s="126" t="s">
        <v>5652</v>
      </c>
      <c r="AZ3371" s="126" t="s">
        <v>5653</v>
      </c>
      <c r="BA3371" s="126" t="str">
        <f t="shared" si="509"/>
        <v>RWV</v>
      </c>
    </row>
    <row r="3372" spans="48:53" hidden="1" x14ac:dyDescent="0.3">
      <c r="AV3372" s="115" t="str">
        <f t="shared" si="508"/>
        <v>RWVDEVON DRUG SERV (EEM P/C)</v>
      </c>
      <c r="AW3372" s="126" t="s">
        <v>5605</v>
      </c>
      <c r="AX3372" s="126" t="s">
        <v>5606</v>
      </c>
      <c r="AY3372" s="126" t="s">
        <v>5605</v>
      </c>
      <c r="AZ3372" s="126" t="s">
        <v>5606</v>
      </c>
      <c r="BA3372" s="126" t="str">
        <f t="shared" si="509"/>
        <v>RWV</v>
      </c>
    </row>
    <row r="3373" spans="48:53" hidden="1" x14ac:dyDescent="0.3">
      <c r="AV3373" s="115" t="str">
        <f t="shared" si="508"/>
        <v>RWVDEVON DRUG SERV (EEM)</v>
      </c>
      <c r="AW3373" s="126" t="s">
        <v>5607</v>
      </c>
      <c r="AX3373" s="126" t="s">
        <v>5608</v>
      </c>
      <c r="AY3373" s="126" t="s">
        <v>5607</v>
      </c>
      <c r="AZ3373" s="126" t="s">
        <v>5608</v>
      </c>
      <c r="BA3373" s="126" t="str">
        <f t="shared" si="509"/>
        <v>RWV</v>
      </c>
    </row>
    <row r="3374" spans="48:53" hidden="1" x14ac:dyDescent="0.3">
      <c r="AV3374" s="115" t="str">
        <f t="shared" si="508"/>
        <v>RWVDEVON DRUG SERV (EEM) NMP</v>
      </c>
      <c r="AW3374" s="126" t="s">
        <v>5662</v>
      </c>
      <c r="AX3374" s="126" t="s">
        <v>5663</v>
      </c>
      <c r="AY3374" s="126" t="s">
        <v>5662</v>
      </c>
      <c r="AZ3374" s="126" t="s">
        <v>5663</v>
      </c>
      <c r="BA3374" s="126" t="str">
        <f t="shared" si="509"/>
        <v>RWV</v>
      </c>
    </row>
    <row r="3375" spans="48:53" hidden="1" x14ac:dyDescent="0.3">
      <c r="AV3375" s="115" t="str">
        <f t="shared" si="508"/>
        <v>RWVDEVON DRUG SERV (S&amp;W) NMP</v>
      </c>
      <c r="AW3375" s="126" t="s">
        <v>5658</v>
      </c>
      <c r="AX3375" s="126" t="s">
        <v>5659</v>
      </c>
      <c r="AY3375" s="126" t="s">
        <v>5658</v>
      </c>
      <c r="AZ3375" s="126" t="s">
        <v>5659</v>
      </c>
      <c r="BA3375" s="126" t="str">
        <f t="shared" si="509"/>
        <v>RWV</v>
      </c>
    </row>
    <row r="3376" spans="48:53" hidden="1" x14ac:dyDescent="0.3">
      <c r="AV3376" s="115" t="str">
        <f t="shared" si="508"/>
        <v>RWVDEVON DRUG SERV(NORTH)NMP</v>
      </c>
      <c r="AW3376" s="126" t="s">
        <v>5666</v>
      </c>
      <c r="AX3376" s="126" t="s">
        <v>5667</v>
      </c>
      <c r="AY3376" s="126" t="s">
        <v>5666</v>
      </c>
      <c r="AZ3376" s="126" t="s">
        <v>5667</v>
      </c>
      <c r="BA3376" s="126" t="str">
        <f t="shared" si="509"/>
        <v>RWV</v>
      </c>
    </row>
    <row r="3377" spans="48:53" hidden="1" x14ac:dyDescent="0.3">
      <c r="AV3377" s="115" t="str">
        <f t="shared" si="508"/>
        <v>RWVDEVON DRUG SERV(NRTH P/C)</v>
      </c>
      <c r="AW3377" s="126" t="s">
        <v>5632</v>
      </c>
      <c r="AX3377" s="126" t="s">
        <v>5633</v>
      </c>
      <c r="AY3377" s="126" t="s">
        <v>5632</v>
      </c>
      <c r="AZ3377" s="126" t="s">
        <v>5633</v>
      </c>
      <c r="BA3377" s="126" t="str">
        <f t="shared" si="509"/>
        <v>RWV</v>
      </c>
    </row>
    <row r="3378" spans="48:53" hidden="1" x14ac:dyDescent="0.3">
      <c r="AV3378" s="115" t="str">
        <f t="shared" si="508"/>
        <v>RWVDEVON DRUG SV(EEM P/C)NMP</v>
      </c>
      <c r="AW3378" s="126" t="s">
        <v>5664</v>
      </c>
      <c r="AX3378" s="126" t="s">
        <v>5665</v>
      </c>
      <c r="AY3378" s="126" t="s">
        <v>5664</v>
      </c>
      <c r="AZ3378" s="126" t="s">
        <v>5665</v>
      </c>
      <c r="BA3378" s="126" t="str">
        <f t="shared" si="509"/>
        <v>RWV</v>
      </c>
    </row>
    <row r="3379" spans="48:53" hidden="1" x14ac:dyDescent="0.3">
      <c r="AV3379" s="115" t="str">
        <f t="shared" si="508"/>
        <v>RWVDEVON DRUG SV(NTH P/C)NMP</v>
      </c>
      <c r="AW3379" s="126" t="s">
        <v>5668</v>
      </c>
      <c r="AX3379" s="126" t="s">
        <v>5669</v>
      </c>
      <c r="AY3379" s="126" t="s">
        <v>5668</v>
      </c>
      <c r="AZ3379" s="126" t="s">
        <v>5669</v>
      </c>
      <c r="BA3379" s="126" t="str">
        <f t="shared" si="509"/>
        <v>RWV</v>
      </c>
    </row>
    <row r="3380" spans="48:53" hidden="1" x14ac:dyDescent="0.3">
      <c r="AV3380" s="115" t="str">
        <f t="shared" si="508"/>
        <v>RWVDEVON DRUG SV(S&amp;W P/C)NMP</v>
      </c>
      <c r="AW3380" s="126" t="s">
        <v>5660</v>
      </c>
      <c r="AX3380" s="126" t="s">
        <v>5661</v>
      </c>
      <c r="AY3380" s="126" t="s">
        <v>5660</v>
      </c>
      <c r="AZ3380" s="126" t="s">
        <v>5661</v>
      </c>
      <c r="BA3380" s="126" t="str">
        <f t="shared" si="509"/>
        <v>RWV</v>
      </c>
    </row>
    <row r="3381" spans="48:53" hidden="1" x14ac:dyDescent="0.3">
      <c r="AV3381" s="115" t="str">
        <f t="shared" si="508"/>
        <v>RWVDIX'S FIELD</v>
      </c>
      <c r="AW3381" s="126" t="s">
        <v>5570</v>
      </c>
      <c r="AX3381" s="126" t="s">
        <v>5571</v>
      </c>
      <c r="AY3381" s="126" t="s">
        <v>5570</v>
      </c>
      <c r="AZ3381" s="126" t="s">
        <v>5571</v>
      </c>
      <c r="BA3381" s="126" t="str">
        <f t="shared" si="509"/>
        <v>RWV</v>
      </c>
    </row>
    <row r="3382" spans="48:53" hidden="1" x14ac:dyDescent="0.3">
      <c r="AV3382" s="115" t="str">
        <f t="shared" si="508"/>
        <v>RWVEXETER (HEALTH)</v>
      </c>
      <c r="AW3382" s="126" t="s">
        <v>5584</v>
      </c>
      <c r="AX3382" s="126" t="s">
        <v>5585</v>
      </c>
      <c r="AY3382" s="126" t="s">
        <v>5584</v>
      </c>
      <c r="AZ3382" s="126" t="s">
        <v>5585</v>
      </c>
      <c r="BA3382" s="126" t="str">
        <f t="shared" si="509"/>
        <v>RWV</v>
      </c>
    </row>
    <row r="3383" spans="48:53" hidden="1" x14ac:dyDescent="0.3">
      <c r="AV3383" s="115" t="str">
        <f t="shared" si="508"/>
        <v>RWVEXETER CRS (NMP)</v>
      </c>
      <c r="AW3383" s="126" t="s">
        <v>5674</v>
      </c>
      <c r="AX3383" s="126" t="s">
        <v>5675</v>
      </c>
      <c r="AY3383" s="126" t="s">
        <v>5674</v>
      </c>
      <c r="AZ3383" s="126" t="s">
        <v>5675</v>
      </c>
      <c r="BA3383" s="126" t="str">
        <f t="shared" si="509"/>
        <v>RWV</v>
      </c>
    </row>
    <row r="3384" spans="48:53" hidden="1" x14ac:dyDescent="0.3">
      <c r="AV3384" s="115" t="str">
        <f t="shared" si="508"/>
        <v>RWVFRANKLYN COMMUNITY HOSPITAL</v>
      </c>
      <c r="AW3384" s="126" t="s">
        <v>5592</v>
      </c>
      <c r="AX3384" s="126" t="s">
        <v>5593</v>
      </c>
      <c r="AY3384" s="126" t="s">
        <v>5592</v>
      </c>
      <c r="AZ3384" s="126" t="s">
        <v>5593</v>
      </c>
      <c r="BA3384" s="126" t="str">
        <f t="shared" si="509"/>
        <v>RWV</v>
      </c>
    </row>
    <row r="3385" spans="48:53" hidden="1" x14ac:dyDescent="0.3">
      <c r="AV3385" s="115" t="str">
        <f t="shared" si="508"/>
        <v>RWVHALDON UNIT</v>
      </c>
      <c r="AW3385" s="126" t="s">
        <v>5640</v>
      </c>
      <c r="AX3385" s="126" t="s">
        <v>5641</v>
      </c>
      <c r="AY3385" s="126" t="s">
        <v>5640</v>
      </c>
      <c r="AZ3385" s="126" t="s">
        <v>5641</v>
      </c>
      <c r="BA3385" s="126" t="str">
        <f t="shared" si="509"/>
        <v>RWV</v>
      </c>
    </row>
    <row r="3386" spans="48:53" hidden="1" x14ac:dyDescent="0.3">
      <c r="AV3386" s="115" t="str">
        <f t="shared" si="508"/>
        <v>RWVHARBOURNE UNIT</v>
      </c>
      <c r="AW3386" s="126" t="s">
        <v>5551</v>
      </c>
      <c r="AX3386" s="126" t="s">
        <v>5552</v>
      </c>
      <c r="AY3386" s="126" t="s">
        <v>5551</v>
      </c>
      <c r="AZ3386" s="126" t="s">
        <v>5552</v>
      </c>
      <c r="BA3386" s="126" t="str">
        <f t="shared" si="509"/>
        <v>RWV</v>
      </c>
    </row>
    <row r="3387" spans="48:53" hidden="1" x14ac:dyDescent="0.3">
      <c r="AV3387" s="115" t="str">
        <f t="shared" si="508"/>
        <v>RWVHILLBANK (CREDITON)</v>
      </c>
      <c r="AW3387" s="126" t="s">
        <v>5562</v>
      </c>
      <c r="AX3387" s="126" t="s">
        <v>5563</v>
      </c>
      <c r="AY3387" s="126" t="s">
        <v>5562</v>
      </c>
      <c r="AZ3387" s="126" t="s">
        <v>5563</v>
      </c>
      <c r="BA3387" s="126" t="str">
        <f t="shared" si="509"/>
        <v>RWV</v>
      </c>
    </row>
    <row r="3388" spans="48:53" hidden="1" x14ac:dyDescent="0.3">
      <c r="AV3388" s="115" t="str">
        <f t="shared" si="508"/>
        <v>RWVKNIGHTSHAYES</v>
      </c>
      <c r="AW3388" s="126" t="s">
        <v>5576</v>
      </c>
      <c r="AX3388" s="126" t="s">
        <v>5577</v>
      </c>
      <c r="AY3388" s="126" t="s">
        <v>5576</v>
      </c>
      <c r="AZ3388" s="126" t="s">
        <v>5577</v>
      </c>
      <c r="BA3388" s="126" t="str">
        <f t="shared" si="509"/>
        <v>RWV</v>
      </c>
    </row>
    <row r="3389" spans="48:53" hidden="1" x14ac:dyDescent="0.3">
      <c r="AV3389" s="115" t="str">
        <f t="shared" si="508"/>
        <v>RWVLARKBY</v>
      </c>
      <c r="AW3389" s="126" t="s">
        <v>5559</v>
      </c>
      <c r="AX3389" s="126" t="s">
        <v>5560</v>
      </c>
      <c r="AY3389" s="126" t="s">
        <v>5559</v>
      </c>
      <c r="AZ3389" s="126" t="s">
        <v>5560</v>
      </c>
      <c r="BA3389" s="126" t="str">
        <f t="shared" si="509"/>
        <v>RWV</v>
      </c>
    </row>
    <row r="3390" spans="48:53" hidden="1" x14ac:dyDescent="0.3">
      <c r="AV3390" s="115" t="str">
        <f t="shared" si="508"/>
        <v>RWVLDS SOUTH AND WEST DEVON</v>
      </c>
      <c r="AW3390" s="126" t="s">
        <v>5654</v>
      </c>
      <c r="AX3390" s="126" t="s">
        <v>5655</v>
      </c>
      <c r="AY3390" s="126" t="s">
        <v>5654</v>
      </c>
      <c r="AZ3390" s="126" t="s">
        <v>5655</v>
      </c>
      <c r="BA3390" s="126" t="str">
        <f t="shared" si="509"/>
        <v>RWV</v>
      </c>
    </row>
    <row r="3391" spans="48:53" hidden="1" x14ac:dyDescent="0.3">
      <c r="AV3391" s="115" t="str">
        <f t="shared" si="508"/>
        <v>RWVLEANDER UNIT</v>
      </c>
      <c r="AW3391" s="126" t="s">
        <v>5578</v>
      </c>
      <c r="AX3391" s="126" t="s">
        <v>5579</v>
      </c>
      <c r="AY3391" s="126" t="s">
        <v>5578</v>
      </c>
      <c r="AZ3391" s="126" t="s">
        <v>5579</v>
      </c>
      <c r="BA3391" s="126" t="str">
        <f t="shared" si="509"/>
        <v>RWV</v>
      </c>
    </row>
    <row r="3392" spans="48:53" hidden="1" x14ac:dyDescent="0.3">
      <c r="AV3392" s="115" t="str">
        <f t="shared" si="508"/>
        <v>RWVMENTAL HEALTH NORTH DEVON (NMP)</v>
      </c>
      <c r="AW3392" s="126" t="s">
        <v>5672</v>
      </c>
      <c r="AX3392" s="126" t="s">
        <v>5673</v>
      </c>
      <c r="AY3392" s="126" t="s">
        <v>5672</v>
      </c>
      <c r="AZ3392" s="126" t="s">
        <v>5673</v>
      </c>
      <c r="BA3392" s="126" t="str">
        <f t="shared" si="509"/>
        <v>RWV</v>
      </c>
    </row>
    <row r="3393" spans="48:53" hidden="1" x14ac:dyDescent="0.3">
      <c r="AV3393" s="115" t="str">
        <f t="shared" ref="AV3393:AV3456" si="510">CONCATENATE(LEFT(AW3393, 3),AX3393)</f>
        <v>RWVMID DEVON R &amp; IL</v>
      </c>
      <c r="AW3393" s="126" t="s">
        <v>5678</v>
      </c>
      <c r="AX3393" s="126" t="s">
        <v>5679</v>
      </c>
      <c r="AY3393" s="126" t="s">
        <v>5678</v>
      </c>
      <c r="AZ3393" s="126" t="s">
        <v>5679</v>
      </c>
      <c r="BA3393" s="126" t="str">
        <f t="shared" ref="BA3393:BA3456" si="511">LEFT(AY3393,3)</f>
        <v>RWV</v>
      </c>
    </row>
    <row r="3394" spans="48:53" hidden="1" x14ac:dyDescent="0.3">
      <c r="AV3394" s="115" t="str">
        <f t="shared" si="510"/>
        <v>RWVNEW LEAF</v>
      </c>
      <c r="AW3394" s="126" t="s">
        <v>5555</v>
      </c>
      <c r="AX3394" s="126" t="s">
        <v>5556</v>
      </c>
      <c r="AY3394" s="126" t="s">
        <v>5555</v>
      </c>
      <c r="AZ3394" s="126" t="s">
        <v>5556</v>
      </c>
      <c r="BA3394" s="126" t="str">
        <f t="shared" si="511"/>
        <v>RWV</v>
      </c>
    </row>
    <row r="3395" spans="48:53" hidden="1" x14ac:dyDescent="0.3">
      <c r="AV3395" s="115" t="str">
        <f t="shared" si="510"/>
        <v>RWVNEWTON ABBOT HOSPITAL</v>
      </c>
      <c r="AW3395" s="126" t="s">
        <v>5561</v>
      </c>
      <c r="AX3395" s="126" t="s">
        <v>2718</v>
      </c>
      <c r="AY3395" s="126" t="s">
        <v>5561</v>
      </c>
      <c r="AZ3395" s="126" t="s">
        <v>2718</v>
      </c>
      <c r="BA3395" s="126" t="str">
        <f t="shared" si="511"/>
        <v>RWV</v>
      </c>
    </row>
    <row r="3396" spans="48:53" hidden="1" x14ac:dyDescent="0.3">
      <c r="AV3396" s="115" t="str">
        <f t="shared" si="510"/>
        <v>RWVNORTH DEVON DAS</v>
      </c>
      <c r="AW3396" s="126" t="s">
        <v>5564</v>
      </c>
      <c r="AX3396" s="126" t="s">
        <v>5565</v>
      </c>
      <c r="AY3396" s="126" t="s">
        <v>5564</v>
      </c>
      <c r="AZ3396" s="126" t="s">
        <v>5565</v>
      </c>
      <c r="BA3396" s="126" t="str">
        <f t="shared" si="511"/>
        <v>RWV</v>
      </c>
    </row>
    <row r="3397" spans="48:53" hidden="1" x14ac:dyDescent="0.3">
      <c r="AV3397" s="115" t="str">
        <f t="shared" si="510"/>
        <v>RWVNORTH DEVON DISTRICT HOSPITAL</v>
      </c>
      <c r="AW3397" s="126" t="s">
        <v>5545</v>
      </c>
      <c r="AX3397" s="126" t="s">
        <v>5546</v>
      </c>
      <c r="AY3397" s="126" t="s">
        <v>5545</v>
      </c>
      <c r="AZ3397" s="126" t="s">
        <v>5546</v>
      </c>
      <c r="BA3397" s="126" t="str">
        <f t="shared" si="511"/>
        <v>RWV</v>
      </c>
    </row>
    <row r="3398" spans="48:53" hidden="1" x14ac:dyDescent="0.3">
      <c r="AV3398" s="115" t="str">
        <f t="shared" si="510"/>
        <v>RWVOKEHAMPTON COMMUNITY HOSPITAL</v>
      </c>
      <c r="AW3398" s="126" t="s">
        <v>5547</v>
      </c>
      <c r="AX3398" s="126" t="s">
        <v>5548</v>
      </c>
      <c r="AY3398" s="126" t="s">
        <v>5547</v>
      </c>
      <c r="AZ3398" s="126" t="s">
        <v>5548</v>
      </c>
      <c r="BA3398" s="126" t="str">
        <f t="shared" si="511"/>
        <v>RWV</v>
      </c>
    </row>
    <row r="3399" spans="48:53" hidden="1" x14ac:dyDescent="0.3">
      <c r="AV3399" s="115" t="str">
        <f t="shared" si="510"/>
        <v>RWVOPMH (CREDITON)</v>
      </c>
      <c r="AW3399" s="126" t="s">
        <v>5644</v>
      </c>
      <c r="AX3399" s="126" t="s">
        <v>5645</v>
      </c>
      <c r="AY3399" s="126" t="s">
        <v>5644</v>
      </c>
      <c r="AZ3399" s="126" t="s">
        <v>5645</v>
      </c>
      <c r="BA3399" s="126" t="str">
        <f t="shared" si="511"/>
        <v>RWV</v>
      </c>
    </row>
    <row r="3400" spans="48:53" hidden="1" x14ac:dyDescent="0.3">
      <c r="AV3400" s="115" t="str">
        <f t="shared" si="510"/>
        <v>RWVOPMH (SIDMOUTH &amp; SEATON)</v>
      </c>
      <c r="AW3400" s="126" t="s">
        <v>5621</v>
      </c>
      <c r="AX3400" s="126" t="s">
        <v>5622</v>
      </c>
      <c r="AY3400" s="126" t="s">
        <v>5621</v>
      </c>
      <c r="AZ3400" s="126" t="s">
        <v>5622</v>
      </c>
      <c r="BA3400" s="126" t="str">
        <f t="shared" si="511"/>
        <v>RWV</v>
      </c>
    </row>
    <row r="3401" spans="48:53" hidden="1" x14ac:dyDescent="0.3">
      <c r="AV3401" s="115" t="str">
        <f t="shared" si="510"/>
        <v>RWVOPMH (TIVERTON/CULLOMPTON)</v>
      </c>
      <c r="AW3401" s="126" t="s">
        <v>5642</v>
      </c>
      <c r="AX3401" s="126" t="s">
        <v>5643</v>
      </c>
      <c r="AY3401" s="126" t="s">
        <v>5642</v>
      </c>
      <c r="AZ3401" s="126" t="s">
        <v>5643</v>
      </c>
      <c r="BA3401" s="126" t="str">
        <f t="shared" si="511"/>
        <v>RWV</v>
      </c>
    </row>
    <row r="3402" spans="48:53" hidden="1" x14ac:dyDescent="0.3">
      <c r="AV3402" s="115" t="str">
        <f t="shared" si="510"/>
        <v>RWVOPMH EAST DEVON COASTAL</v>
      </c>
      <c r="AW3402" s="126" t="s">
        <v>5619</v>
      </c>
      <c r="AX3402" s="126" t="s">
        <v>5620</v>
      </c>
      <c r="AY3402" s="126" t="s">
        <v>5619</v>
      </c>
      <c r="AZ3402" s="126" t="s">
        <v>5620</v>
      </c>
      <c r="BA3402" s="126" t="str">
        <f t="shared" si="511"/>
        <v>RWV</v>
      </c>
    </row>
    <row r="3403" spans="48:53" hidden="1" x14ac:dyDescent="0.3">
      <c r="AV3403" s="115" t="str">
        <f t="shared" si="510"/>
        <v>RWVOPMH EXETER</v>
      </c>
      <c r="AW3403" s="126" t="s">
        <v>5617</v>
      </c>
      <c r="AX3403" s="126" t="s">
        <v>5618</v>
      </c>
      <c r="AY3403" s="126" t="s">
        <v>5617</v>
      </c>
      <c r="AZ3403" s="126" t="s">
        <v>5618</v>
      </c>
      <c r="BA3403" s="126" t="str">
        <f t="shared" si="511"/>
        <v>RWV</v>
      </c>
    </row>
    <row r="3404" spans="48:53" hidden="1" x14ac:dyDescent="0.3">
      <c r="AV3404" s="115" t="str">
        <f t="shared" si="510"/>
        <v>RWVOPMH EXETER</v>
      </c>
      <c r="AW3404" s="126" t="s">
        <v>5623</v>
      </c>
      <c r="AX3404" s="126" t="s">
        <v>5618</v>
      </c>
      <c r="AY3404" s="126" t="s">
        <v>5623</v>
      </c>
      <c r="AZ3404" s="126" t="s">
        <v>5618</v>
      </c>
      <c r="BA3404" s="126" t="str">
        <f t="shared" si="511"/>
        <v>RWV</v>
      </c>
    </row>
    <row r="3405" spans="48:53" hidden="1" x14ac:dyDescent="0.3">
      <c r="AV3405" s="115" t="str">
        <f t="shared" si="510"/>
        <v>RWVOPMH EXETER 2</v>
      </c>
      <c r="AW3405" s="126" t="s">
        <v>5628</v>
      </c>
      <c r="AX3405" s="126" t="s">
        <v>5629</v>
      </c>
      <c r="AY3405" s="126" t="s">
        <v>5628</v>
      </c>
      <c r="AZ3405" s="126" t="s">
        <v>5629</v>
      </c>
      <c r="BA3405" s="126" t="str">
        <f t="shared" si="511"/>
        <v>RWV</v>
      </c>
    </row>
    <row r="3406" spans="48:53" hidden="1" x14ac:dyDescent="0.3">
      <c r="AV3406" s="115" t="str">
        <f t="shared" si="510"/>
        <v>RWVOPMH FRANKLYN HOSPITAL</v>
      </c>
      <c r="AW3406" s="126" t="s">
        <v>5626</v>
      </c>
      <c r="AX3406" s="126" t="s">
        <v>5627</v>
      </c>
      <c r="AY3406" s="126" t="s">
        <v>5626</v>
      </c>
      <c r="AZ3406" s="126" t="s">
        <v>5627</v>
      </c>
      <c r="BA3406" s="126" t="str">
        <f t="shared" si="511"/>
        <v>RWV</v>
      </c>
    </row>
    <row r="3407" spans="48:53" hidden="1" x14ac:dyDescent="0.3">
      <c r="AV3407" s="115" t="str">
        <f t="shared" si="510"/>
        <v>RWVOPMH NORTH - TORRIDGESIDE</v>
      </c>
      <c r="AW3407" s="126" t="s">
        <v>5648</v>
      </c>
      <c r="AX3407" s="126" t="s">
        <v>5649</v>
      </c>
      <c r="AY3407" s="126" t="s">
        <v>5648</v>
      </c>
      <c r="AZ3407" s="126" t="s">
        <v>5649</v>
      </c>
      <c r="BA3407" s="126" t="str">
        <f t="shared" si="511"/>
        <v>RWV</v>
      </c>
    </row>
    <row r="3408" spans="48:53" hidden="1" x14ac:dyDescent="0.3">
      <c r="AV3408" s="115" t="str">
        <f t="shared" si="510"/>
        <v>RWVOPMH NORTH DEVON - WEST (NMP)</v>
      </c>
      <c r="AW3408" s="126" t="s">
        <v>5670</v>
      </c>
      <c r="AX3408" s="126" t="s">
        <v>5671</v>
      </c>
      <c r="AY3408" s="126" t="s">
        <v>5670</v>
      </c>
      <c r="AZ3408" s="126" t="s">
        <v>5671</v>
      </c>
      <c r="BA3408" s="126" t="str">
        <f t="shared" si="511"/>
        <v>RWV</v>
      </c>
    </row>
    <row r="3409" spans="48:53" hidden="1" x14ac:dyDescent="0.3">
      <c r="AV3409" s="115" t="str">
        <f t="shared" si="510"/>
        <v>RWVOPMH NORTH DEVON (EAST)</v>
      </c>
      <c r="AW3409" s="126" t="s">
        <v>5646</v>
      </c>
      <c r="AX3409" s="126" t="s">
        <v>5647</v>
      </c>
      <c r="AY3409" s="126" t="s">
        <v>5646</v>
      </c>
      <c r="AZ3409" s="126" t="s">
        <v>5647</v>
      </c>
      <c r="BA3409" s="126" t="str">
        <f t="shared" si="511"/>
        <v>RWV</v>
      </c>
    </row>
    <row r="3410" spans="48:53" hidden="1" x14ac:dyDescent="0.3">
      <c r="AV3410" s="115" t="str">
        <f t="shared" si="510"/>
        <v>RWVPSYCHOLOGY DEPARTMENT FOR NORTH DEVON</v>
      </c>
      <c r="AW3410" s="126" t="s">
        <v>5594</v>
      </c>
      <c r="AX3410" s="126" t="s">
        <v>5595</v>
      </c>
      <c r="AY3410" s="126" t="s">
        <v>5594</v>
      </c>
      <c r="AZ3410" s="126" t="s">
        <v>5595</v>
      </c>
      <c r="BA3410" s="126" t="str">
        <f t="shared" si="511"/>
        <v>RWV</v>
      </c>
    </row>
    <row r="3411" spans="48:53" hidden="1" x14ac:dyDescent="0.3">
      <c r="AV3411" s="115" t="str">
        <f t="shared" si="510"/>
        <v>RWVREDHILLS</v>
      </c>
      <c r="AW3411" s="126" t="s">
        <v>5566</v>
      </c>
      <c r="AX3411" s="126" t="s">
        <v>5567</v>
      </c>
      <c r="AY3411" s="126" t="s">
        <v>5566</v>
      </c>
      <c r="AZ3411" s="126" t="s">
        <v>5567</v>
      </c>
      <c r="BA3411" s="126" t="str">
        <f t="shared" si="511"/>
        <v>RWV</v>
      </c>
    </row>
    <row r="3412" spans="48:53" hidden="1" x14ac:dyDescent="0.3">
      <c r="AV3412" s="115" t="str">
        <f t="shared" si="510"/>
        <v>RWVRIL &amp; MWA EXMOUTH</v>
      </c>
      <c r="AW3412" s="126" t="s">
        <v>5615</v>
      </c>
      <c r="AX3412" s="126" t="s">
        <v>5616</v>
      </c>
      <c r="AY3412" s="126" t="s">
        <v>5615</v>
      </c>
      <c r="AZ3412" s="126" t="s">
        <v>5616</v>
      </c>
      <c r="BA3412" s="126" t="str">
        <f t="shared" si="511"/>
        <v>RWV</v>
      </c>
    </row>
    <row r="3413" spans="48:53" hidden="1" x14ac:dyDescent="0.3">
      <c r="AV3413" s="115" t="str">
        <f t="shared" si="510"/>
        <v>RWVRIL &amp; MWA HONITON</v>
      </c>
      <c r="AW3413" s="126" t="s">
        <v>5611</v>
      </c>
      <c r="AX3413" s="126" t="s">
        <v>5612</v>
      </c>
      <c r="AY3413" s="126" t="s">
        <v>5611</v>
      </c>
      <c r="AZ3413" s="126" t="s">
        <v>5612</v>
      </c>
      <c r="BA3413" s="126" t="str">
        <f t="shared" si="511"/>
        <v>RWV</v>
      </c>
    </row>
    <row r="3414" spans="48:53" hidden="1" x14ac:dyDescent="0.3">
      <c r="AV3414" s="115" t="str">
        <f t="shared" si="510"/>
        <v>RWVRIL &amp; MWA TIVERTON</v>
      </c>
      <c r="AW3414" s="126" t="s">
        <v>5634</v>
      </c>
      <c r="AX3414" s="126" t="s">
        <v>5635</v>
      </c>
      <c r="AY3414" s="126" t="s">
        <v>5634</v>
      </c>
      <c r="AZ3414" s="126" t="s">
        <v>5635</v>
      </c>
      <c r="BA3414" s="126" t="str">
        <f t="shared" si="511"/>
        <v>RWV</v>
      </c>
    </row>
    <row r="3415" spans="48:53" hidden="1" x14ac:dyDescent="0.3">
      <c r="AV3415" s="115" t="str">
        <f t="shared" si="510"/>
        <v>RWVRIVERSIDE</v>
      </c>
      <c r="AW3415" s="126" t="s">
        <v>5580</v>
      </c>
      <c r="AX3415" s="126" t="s">
        <v>5581</v>
      </c>
      <c r="AY3415" s="126" t="s">
        <v>5580</v>
      </c>
      <c r="AZ3415" s="126" t="s">
        <v>5581</v>
      </c>
      <c r="BA3415" s="126" t="str">
        <f t="shared" si="511"/>
        <v>RWV</v>
      </c>
    </row>
    <row r="3416" spans="48:53" hidden="1" x14ac:dyDescent="0.3">
      <c r="AV3416" s="115" t="str">
        <f t="shared" si="510"/>
        <v>RWVSOUTHAMPTON ADRC</v>
      </c>
      <c r="AW3416" s="126" t="s">
        <v>5574</v>
      </c>
      <c r="AX3416" s="126" t="s">
        <v>5575</v>
      </c>
      <c r="AY3416" s="126" t="s">
        <v>5574</v>
      </c>
      <c r="AZ3416" s="126" t="s">
        <v>5575</v>
      </c>
      <c r="BA3416" s="126" t="str">
        <f t="shared" si="511"/>
        <v>RWV</v>
      </c>
    </row>
    <row r="3417" spans="48:53" hidden="1" x14ac:dyDescent="0.3">
      <c r="AV3417" s="115" t="str">
        <f t="shared" si="510"/>
        <v>RWVSTEP EEM &amp; MWA EXETER</v>
      </c>
      <c r="AW3417" s="126" t="s">
        <v>5613</v>
      </c>
      <c r="AX3417" s="126" t="s">
        <v>5614</v>
      </c>
      <c r="AY3417" s="126" t="s">
        <v>5613</v>
      </c>
      <c r="AZ3417" s="126" t="s">
        <v>5614</v>
      </c>
      <c r="BA3417" s="126" t="str">
        <f t="shared" si="511"/>
        <v>RWV</v>
      </c>
    </row>
    <row r="3418" spans="48:53" hidden="1" x14ac:dyDescent="0.3">
      <c r="AV3418" s="115" t="str">
        <f t="shared" si="510"/>
        <v>RWVSTEP EXETER EAST &amp; MID (NMP)</v>
      </c>
      <c r="AW3418" s="126" t="s">
        <v>5676</v>
      </c>
      <c r="AX3418" s="126" t="s">
        <v>5677</v>
      </c>
      <c r="AY3418" s="126" t="s">
        <v>5676</v>
      </c>
      <c r="AZ3418" s="126" t="s">
        <v>5677</v>
      </c>
      <c r="BA3418" s="126" t="str">
        <f t="shared" si="511"/>
        <v>RWV</v>
      </c>
    </row>
    <row r="3419" spans="48:53" hidden="1" x14ac:dyDescent="0.3">
      <c r="AV3419" s="115" t="str">
        <f t="shared" si="510"/>
        <v>RWVSTEP NORTH DEVON (NMP)</v>
      </c>
      <c r="AW3419" s="126" t="s">
        <v>5638</v>
      </c>
      <c r="AX3419" s="126" t="s">
        <v>5639</v>
      </c>
      <c r="AY3419" s="126" t="s">
        <v>5638</v>
      </c>
      <c r="AZ3419" s="126" t="s">
        <v>5639</v>
      </c>
      <c r="BA3419" s="126" t="str">
        <f t="shared" si="511"/>
        <v>RWV</v>
      </c>
    </row>
    <row r="3420" spans="48:53" hidden="1" x14ac:dyDescent="0.3">
      <c r="AV3420" s="115" t="str">
        <f t="shared" si="510"/>
        <v>RWVSTEP/RIL/WBA SH&amp;WEST</v>
      </c>
      <c r="AW3420" s="126" t="s">
        <v>5596</v>
      </c>
      <c r="AX3420" s="126" t="s">
        <v>5597</v>
      </c>
      <c r="AY3420" s="126" t="s">
        <v>5596</v>
      </c>
      <c r="AZ3420" s="126" t="s">
        <v>5597</v>
      </c>
      <c r="BA3420" s="126" t="str">
        <f t="shared" si="511"/>
        <v>RWV</v>
      </c>
    </row>
    <row r="3421" spans="48:53" hidden="1" x14ac:dyDescent="0.3">
      <c r="AV3421" s="115" t="str">
        <f t="shared" si="510"/>
        <v>RWVTEIGNBRIDGE CRS (NMP)</v>
      </c>
      <c r="AW3421" s="126" t="s">
        <v>5680</v>
      </c>
      <c r="AX3421" s="126" t="s">
        <v>5681</v>
      </c>
      <c r="AY3421" s="126" t="s">
        <v>5680</v>
      </c>
      <c r="AZ3421" s="126" t="s">
        <v>5681</v>
      </c>
      <c r="BA3421" s="126" t="str">
        <f t="shared" si="511"/>
        <v>RWV</v>
      </c>
    </row>
    <row r="3422" spans="48:53" hidden="1" x14ac:dyDescent="0.3">
      <c r="AV3422" s="115" t="str">
        <f t="shared" si="510"/>
        <v>RWVTEIGNVIEW</v>
      </c>
      <c r="AW3422" s="126" t="s">
        <v>5543</v>
      </c>
      <c r="AX3422" s="126" t="s">
        <v>5544</v>
      </c>
      <c r="AY3422" s="126" t="s">
        <v>5543</v>
      </c>
      <c r="AZ3422" s="126" t="s">
        <v>5544</v>
      </c>
      <c r="BA3422" s="126" t="str">
        <f t="shared" si="511"/>
        <v>RWV</v>
      </c>
    </row>
    <row r="3423" spans="48:53" hidden="1" x14ac:dyDescent="0.3">
      <c r="AV3423" s="115" t="str">
        <f t="shared" si="510"/>
        <v>RWVTHE CEDARS (EXETER)</v>
      </c>
      <c r="AW3423" s="126" t="s">
        <v>5590</v>
      </c>
      <c r="AX3423" s="126" t="s">
        <v>5591</v>
      </c>
      <c r="AY3423" s="126" t="s">
        <v>5590</v>
      </c>
      <c r="AZ3423" s="126" t="s">
        <v>5591</v>
      </c>
      <c r="BA3423" s="126" t="str">
        <f t="shared" si="511"/>
        <v>RWV</v>
      </c>
    </row>
    <row r="3424" spans="48:53" hidden="1" x14ac:dyDescent="0.3">
      <c r="AV3424" s="115" t="str">
        <f t="shared" si="510"/>
        <v>RWVTHE GABLES, ILFRACOMBE</v>
      </c>
      <c r="AW3424" s="126" t="s">
        <v>5553</v>
      </c>
      <c r="AX3424" s="126" t="s">
        <v>5554</v>
      </c>
      <c r="AY3424" s="126" t="s">
        <v>5553</v>
      </c>
      <c r="AZ3424" s="126" t="s">
        <v>5554</v>
      </c>
      <c r="BA3424" s="126" t="str">
        <f t="shared" si="511"/>
        <v>RWV</v>
      </c>
    </row>
    <row r="3425" spans="48:53" hidden="1" x14ac:dyDescent="0.3">
      <c r="AV3425" s="115" t="str">
        <f t="shared" si="510"/>
        <v>RWVTHE LAURELS</v>
      </c>
      <c r="AW3425" s="126" t="s">
        <v>5602</v>
      </c>
      <c r="AX3425" s="126" t="s">
        <v>1758</v>
      </c>
      <c r="AY3425" s="126" t="s">
        <v>5602</v>
      </c>
      <c r="AZ3425" s="126" t="s">
        <v>1758</v>
      </c>
      <c r="BA3425" s="126" t="str">
        <f t="shared" si="511"/>
        <v>RWV</v>
      </c>
    </row>
    <row r="3426" spans="48:53" hidden="1" x14ac:dyDescent="0.3">
      <c r="AV3426" s="115" t="str">
        <f t="shared" si="510"/>
        <v>RWVTHE QUAY</v>
      </c>
      <c r="AW3426" s="126" t="s">
        <v>5582</v>
      </c>
      <c r="AX3426" s="126" t="s">
        <v>5583</v>
      </c>
      <c r="AY3426" s="126" t="s">
        <v>5582</v>
      </c>
      <c r="AZ3426" s="126" t="s">
        <v>5583</v>
      </c>
      <c r="BA3426" s="126" t="str">
        <f t="shared" si="511"/>
        <v>RWV</v>
      </c>
    </row>
    <row r="3427" spans="48:53" hidden="1" x14ac:dyDescent="0.3">
      <c r="AV3427" s="115" t="str">
        <f t="shared" si="510"/>
        <v>RWVTIVERTON HOSPITAL</v>
      </c>
      <c r="AW3427" s="126" t="s">
        <v>5557</v>
      </c>
      <c r="AX3427" s="126" t="s">
        <v>5558</v>
      </c>
      <c r="AY3427" s="126" t="s">
        <v>5557</v>
      </c>
      <c r="AZ3427" s="126" t="s">
        <v>5558</v>
      </c>
      <c r="BA3427" s="126" t="str">
        <f t="shared" si="511"/>
        <v>RWV</v>
      </c>
    </row>
    <row r="3428" spans="48:53" hidden="1" x14ac:dyDescent="0.3">
      <c r="AV3428" s="115" t="str">
        <f t="shared" si="510"/>
        <v>RWVTORBAY CRS</v>
      </c>
      <c r="AW3428" s="126" t="s">
        <v>5600</v>
      </c>
      <c r="AX3428" s="126" t="s">
        <v>5601</v>
      </c>
      <c r="AY3428" s="126" t="s">
        <v>5600</v>
      </c>
      <c r="AZ3428" s="126" t="s">
        <v>5601</v>
      </c>
      <c r="BA3428" s="126" t="str">
        <f t="shared" si="511"/>
        <v>RWV</v>
      </c>
    </row>
    <row r="3429" spans="48:53" hidden="1" x14ac:dyDescent="0.3">
      <c r="AV3429" s="115" t="str">
        <f t="shared" si="510"/>
        <v>RWVTORBAY DRUG SERV(CJT) NMP</v>
      </c>
      <c r="AW3429" s="126" t="s">
        <v>5656</v>
      </c>
      <c r="AX3429" s="126" t="s">
        <v>5657</v>
      </c>
      <c r="AY3429" s="126" t="s">
        <v>5656</v>
      </c>
      <c r="AZ3429" s="126" t="s">
        <v>5657</v>
      </c>
      <c r="BA3429" s="126" t="str">
        <f t="shared" si="511"/>
        <v>RWV</v>
      </c>
    </row>
    <row r="3430" spans="48:53" hidden="1" x14ac:dyDescent="0.3">
      <c r="AV3430" s="115" t="str">
        <f t="shared" si="510"/>
        <v>RWVTORBAY HOSPITAL</v>
      </c>
      <c r="AW3430" s="126" t="s">
        <v>5568</v>
      </c>
      <c r="AX3430" s="126" t="s">
        <v>5569</v>
      </c>
      <c r="AY3430" s="126" t="s">
        <v>5568</v>
      </c>
      <c r="AZ3430" s="126" t="s">
        <v>5569</v>
      </c>
      <c r="BA3430" s="126" t="str">
        <f t="shared" si="511"/>
        <v>RWV</v>
      </c>
    </row>
    <row r="3431" spans="48:53" hidden="1" x14ac:dyDescent="0.3">
      <c r="AV3431" s="115" t="str">
        <f t="shared" si="510"/>
        <v>RWVWAVERLEY</v>
      </c>
      <c r="AW3431" s="126" t="s">
        <v>5549</v>
      </c>
      <c r="AX3431" s="126" t="s">
        <v>5550</v>
      </c>
      <c r="AY3431" s="126" t="s">
        <v>5549</v>
      </c>
      <c r="AZ3431" s="126" t="s">
        <v>5550</v>
      </c>
      <c r="BA3431" s="126" t="str">
        <f t="shared" si="511"/>
        <v>RWV</v>
      </c>
    </row>
    <row r="3432" spans="48:53" hidden="1" x14ac:dyDescent="0.3">
      <c r="AV3432" s="115" t="str">
        <f t="shared" si="510"/>
        <v>RWVWEST DEVON CRS</v>
      </c>
      <c r="AW3432" s="126" t="s">
        <v>5603</v>
      </c>
      <c r="AX3432" s="126" t="s">
        <v>5604</v>
      </c>
      <c r="AY3432" s="126" t="s">
        <v>5603</v>
      </c>
      <c r="AZ3432" s="126" t="s">
        <v>5604</v>
      </c>
      <c r="BA3432" s="126" t="str">
        <f t="shared" si="511"/>
        <v>RWV</v>
      </c>
    </row>
    <row r="3433" spans="48:53" hidden="1" x14ac:dyDescent="0.3">
      <c r="AV3433" s="115" t="str">
        <f t="shared" si="510"/>
        <v>RWVWILTSHIRE ADPR</v>
      </c>
      <c r="AW3433" s="126" t="s">
        <v>5572</v>
      </c>
      <c r="AX3433" s="126" t="s">
        <v>5573</v>
      </c>
      <c r="AY3433" s="126" t="s">
        <v>5572</v>
      </c>
      <c r="AZ3433" s="126" t="s">
        <v>5573</v>
      </c>
      <c r="BA3433" s="126" t="str">
        <f t="shared" si="511"/>
        <v>RWV</v>
      </c>
    </row>
    <row r="3434" spans="48:53" hidden="1" x14ac:dyDescent="0.3">
      <c r="AV3434" s="115" t="str">
        <f t="shared" si="510"/>
        <v>RWWHALTON HOSPITAL - RWWHG</v>
      </c>
      <c r="AW3434" s="126" t="s">
        <v>433</v>
      </c>
      <c r="AX3434" s="126" t="s">
        <v>10716</v>
      </c>
      <c r="AY3434" s="126" t="s">
        <v>433</v>
      </c>
      <c r="AZ3434" s="126" t="s">
        <v>9735</v>
      </c>
      <c r="BA3434" s="126" t="str">
        <f t="shared" si="511"/>
        <v>RWW</v>
      </c>
    </row>
    <row r="3435" spans="48:53" hidden="1" x14ac:dyDescent="0.3">
      <c r="AV3435" s="115" t="str">
        <f t="shared" si="510"/>
        <v>RWWHIGHFIELD HOSPITAL - RWW46</v>
      </c>
      <c r="AW3435" s="126" t="s">
        <v>434</v>
      </c>
      <c r="AX3435" s="126" t="s">
        <v>10717</v>
      </c>
      <c r="AY3435" s="126" t="s">
        <v>434</v>
      </c>
      <c r="AZ3435" s="126" t="s">
        <v>7189</v>
      </c>
      <c r="BA3435" s="126" t="str">
        <f t="shared" si="511"/>
        <v>RWW</v>
      </c>
    </row>
    <row r="3436" spans="48:53" hidden="1" x14ac:dyDescent="0.3">
      <c r="AV3436" s="115" t="str">
        <f t="shared" si="510"/>
        <v>RWWHOUGHTON HALL - RWWH0</v>
      </c>
      <c r="AW3436" s="126" t="s">
        <v>435</v>
      </c>
      <c r="AX3436" s="126" t="s">
        <v>10718</v>
      </c>
      <c r="AY3436" s="126" t="s">
        <v>435</v>
      </c>
      <c r="AZ3436" s="126" t="s">
        <v>9736</v>
      </c>
      <c r="BA3436" s="126" t="str">
        <f t="shared" si="511"/>
        <v>RWW</v>
      </c>
    </row>
    <row r="3437" spans="48:53" hidden="1" x14ac:dyDescent="0.3">
      <c r="AV3437" s="115" t="str">
        <f t="shared" si="510"/>
        <v>RWWWARRINGTON HOSPITAL - RWWWH</v>
      </c>
      <c r="AW3437" s="126" t="s">
        <v>436</v>
      </c>
      <c r="AX3437" s="126" t="s">
        <v>10719</v>
      </c>
      <c r="AY3437" s="126" t="s">
        <v>436</v>
      </c>
      <c r="AZ3437" s="126" t="s">
        <v>9737</v>
      </c>
      <c r="BA3437" s="126" t="str">
        <f t="shared" si="511"/>
        <v>RWW</v>
      </c>
    </row>
    <row r="3438" spans="48:53" hidden="1" x14ac:dyDescent="0.3">
      <c r="AV3438" s="115" t="str">
        <f t="shared" si="510"/>
        <v>RWXABINGDON HOSPITAL OUT-PATIENTS DEPARTMENT</v>
      </c>
      <c r="AW3438" s="126" t="s">
        <v>5793</v>
      </c>
      <c r="AX3438" s="126" t="s">
        <v>5794</v>
      </c>
      <c r="AY3438" s="126" t="s">
        <v>5793</v>
      </c>
      <c r="AZ3438" s="126" t="s">
        <v>5794</v>
      </c>
      <c r="BA3438" s="126" t="str">
        <f t="shared" si="511"/>
        <v>RWX</v>
      </c>
    </row>
    <row r="3439" spans="48:53" hidden="1" x14ac:dyDescent="0.3">
      <c r="AV3439" s="115" t="str">
        <f t="shared" si="510"/>
        <v>RWXALL SAINTS ANNEXE</v>
      </c>
      <c r="AW3439" s="126" t="s">
        <v>5759</v>
      </c>
      <c r="AX3439" s="126" t="s">
        <v>5760</v>
      </c>
      <c r="AY3439" s="126" t="s">
        <v>5759</v>
      </c>
      <c r="AZ3439" s="126" t="s">
        <v>5760</v>
      </c>
      <c r="BA3439" s="126" t="str">
        <f t="shared" si="511"/>
        <v>RWX</v>
      </c>
    </row>
    <row r="3440" spans="48:53" hidden="1" x14ac:dyDescent="0.3">
      <c r="AV3440" s="115" t="str">
        <f t="shared" si="510"/>
        <v>RWXBATTLE HOSPITAL</v>
      </c>
      <c r="AW3440" s="126" t="s">
        <v>5702</v>
      </c>
      <c r="AX3440" s="126" t="s">
        <v>5703</v>
      </c>
      <c r="AY3440" s="126" t="s">
        <v>5702</v>
      </c>
      <c r="AZ3440" s="126" t="s">
        <v>5703</v>
      </c>
      <c r="BA3440" s="126" t="str">
        <f t="shared" si="511"/>
        <v>RWX</v>
      </c>
    </row>
    <row r="3441" spans="48:53" hidden="1" x14ac:dyDescent="0.3">
      <c r="AV3441" s="115" t="str">
        <f t="shared" si="510"/>
        <v>RWXBUCKLEBURY MEMORIAL HALL</v>
      </c>
      <c r="AW3441" s="126" t="s">
        <v>5769</v>
      </c>
      <c r="AX3441" s="126" t="s">
        <v>5770</v>
      </c>
      <c r="AY3441" s="126" t="s">
        <v>5769</v>
      </c>
      <c r="AZ3441" s="126" t="s">
        <v>5770</v>
      </c>
      <c r="BA3441" s="126" t="str">
        <f t="shared" si="511"/>
        <v>RWX</v>
      </c>
    </row>
    <row r="3442" spans="48:53" hidden="1" x14ac:dyDescent="0.3">
      <c r="AV3442" s="115" t="str">
        <f t="shared" si="510"/>
        <v>RWXBUTRITION &amp; DIETETICS AT WOKINGHAM HOSPITAL</v>
      </c>
      <c r="AW3442" s="126" t="s">
        <v>5783</v>
      </c>
      <c r="AX3442" s="126" t="s">
        <v>5784</v>
      </c>
      <c r="AY3442" s="126" t="s">
        <v>5783</v>
      </c>
      <c r="AZ3442" s="126" t="s">
        <v>5784</v>
      </c>
      <c r="BA3442" s="126" t="str">
        <f t="shared" si="511"/>
        <v>RWX</v>
      </c>
    </row>
    <row r="3443" spans="48:53" hidden="1" x14ac:dyDescent="0.3">
      <c r="AV3443" s="115" t="str">
        <f t="shared" si="510"/>
        <v>RWXCALCOT BRANCH</v>
      </c>
      <c r="AW3443" s="126" t="s">
        <v>5757</v>
      </c>
      <c r="AX3443" s="126" t="s">
        <v>5758</v>
      </c>
      <c r="AY3443" s="126" t="s">
        <v>5757</v>
      </c>
      <c r="AZ3443" s="126" t="s">
        <v>5758</v>
      </c>
      <c r="BA3443" s="126" t="str">
        <f t="shared" si="511"/>
        <v>RWX</v>
      </c>
    </row>
    <row r="3444" spans="48:53" hidden="1" x14ac:dyDescent="0.3">
      <c r="AV3444" s="115" t="str">
        <f t="shared" si="510"/>
        <v>RWXCHURCHILL HOSPITAL</v>
      </c>
      <c r="AW3444" s="126" t="s">
        <v>5796</v>
      </c>
      <c r="AX3444" s="126" t="s">
        <v>2025</v>
      </c>
      <c r="AY3444" s="126" t="s">
        <v>5796</v>
      </c>
      <c r="AZ3444" s="126" t="s">
        <v>2025</v>
      </c>
      <c r="BA3444" s="126" t="str">
        <f t="shared" si="511"/>
        <v>RWX</v>
      </c>
    </row>
    <row r="3445" spans="48:53" hidden="1" x14ac:dyDescent="0.3">
      <c r="AV3445" s="115" t="str">
        <f t="shared" si="510"/>
        <v>RWXCHURCHILL HOSPITAL OXFORD</v>
      </c>
      <c r="AW3445" s="126" t="s">
        <v>5791</v>
      </c>
      <c r="AX3445" s="126" t="s">
        <v>5792</v>
      </c>
      <c r="AY3445" s="126" t="s">
        <v>5791</v>
      </c>
      <c r="AZ3445" s="126" t="s">
        <v>5792</v>
      </c>
      <c r="BA3445" s="126" t="str">
        <f t="shared" si="511"/>
        <v>RWX</v>
      </c>
    </row>
    <row r="3446" spans="48:53" hidden="1" x14ac:dyDescent="0.3">
      <c r="AV3446" s="115" t="str">
        <f t="shared" si="510"/>
        <v>RWXCOMMUNITY PAEDIATRIC - P7C</v>
      </c>
      <c r="AW3446" s="126" t="s">
        <v>5708</v>
      </c>
      <c r="AX3446" s="126" t="s">
        <v>5709</v>
      </c>
      <c r="AY3446" s="126" t="s">
        <v>5708</v>
      </c>
      <c r="AZ3446" s="126" t="s">
        <v>5709</v>
      </c>
      <c r="BA3446" s="126" t="str">
        <f t="shared" si="511"/>
        <v>RWX</v>
      </c>
    </row>
    <row r="3447" spans="48:53" hidden="1" x14ac:dyDescent="0.3">
      <c r="AV3447" s="115" t="str">
        <f t="shared" si="510"/>
        <v>RWXCOMMUNITY PAEDIATRIC -P9A</v>
      </c>
      <c r="AW3447" s="126" t="s">
        <v>5730</v>
      </c>
      <c r="AX3447" s="126" t="s">
        <v>5731</v>
      </c>
      <c r="AY3447" s="126" t="s">
        <v>5730</v>
      </c>
      <c r="AZ3447" s="126" t="s">
        <v>5731</v>
      </c>
      <c r="BA3447" s="126" t="str">
        <f t="shared" si="511"/>
        <v>RWX</v>
      </c>
    </row>
    <row r="3448" spans="48:53" hidden="1" x14ac:dyDescent="0.3">
      <c r="AV3448" s="115" t="str">
        <f t="shared" si="510"/>
        <v>RWXDAY HOSPITAL - P7D</v>
      </c>
      <c r="AW3448" s="126" t="s">
        <v>5710</v>
      </c>
      <c r="AX3448" s="126" t="s">
        <v>5711</v>
      </c>
      <c r="AY3448" s="126" t="s">
        <v>5710</v>
      </c>
      <c r="AZ3448" s="126" t="s">
        <v>5711</v>
      </c>
      <c r="BA3448" s="126" t="str">
        <f t="shared" si="511"/>
        <v>RWX</v>
      </c>
    </row>
    <row r="3449" spans="48:53" hidden="1" x14ac:dyDescent="0.3">
      <c r="AV3449" s="115" t="str">
        <f t="shared" si="510"/>
        <v>RWXDELLWOOD HOSPITAL</v>
      </c>
      <c r="AW3449" s="126" t="s">
        <v>5787</v>
      </c>
      <c r="AX3449" s="126" t="s">
        <v>5788</v>
      </c>
      <c r="AY3449" s="126" t="s">
        <v>5787</v>
      </c>
      <c r="AZ3449" s="126" t="s">
        <v>5788</v>
      </c>
      <c r="BA3449" s="126" t="str">
        <f t="shared" si="511"/>
        <v>RWX</v>
      </c>
    </row>
    <row r="3450" spans="48:53" hidden="1" x14ac:dyDescent="0.3">
      <c r="AV3450" s="115" t="str">
        <f t="shared" si="510"/>
        <v>RWXDIABETES CTR - WAM P5H</v>
      </c>
      <c r="AW3450" s="126" t="s">
        <v>5690</v>
      </c>
      <c r="AX3450" s="126" t="s">
        <v>5691</v>
      </c>
      <c r="AY3450" s="126" t="s">
        <v>5690</v>
      </c>
      <c r="AZ3450" s="126" t="s">
        <v>5691</v>
      </c>
      <c r="BA3450" s="126" t="str">
        <f t="shared" si="511"/>
        <v>RWX</v>
      </c>
    </row>
    <row r="3451" spans="48:53" hidden="1" x14ac:dyDescent="0.3">
      <c r="AV3451" s="115" t="str">
        <f t="shared" si="510"/>
        <v>RWXFIRST WOOSEHILL SCOUT HUT</v>
      </c>
      <c r="AW3451" s="126" t="s">
        <v>5761</v>
      </c>
      <c r="AX3451" s="126" t="s">
        <v>5762</v>
      </c>
      <c r="AY3451" s="126" t="s">
        <v>5761</v>
      </c>
      <c r="AZ3451" s="126" t="s">
        <v>5762</v>
      </c>
      <c r="BA3451" s="126" t="str">
        <f t="shared" si="511"/>
        <v>RWX</v>
      </c>
    </row>
    <row r="3452" spans="48:53" hidden="1" x14ac:dyDescent="0.3">
      <c r="AV3452" s="115" t="str">
        <f t="shared" si="510"/>
        <v>RWXFOUNDATION</v>
      </c>
      <c r="AW3452" s="126" t="s">
        <v>5739</v>
      </c>
      <c r="AX3452" s="126" t="s">
        <v>5740</v>
      </c>
      <c r="AY3452" s="126" t="s">
        <v>5739</v>
      </c>
      <c r="AZ3452" s="126" t="s">
        <v>5740</v>
      </c>
      <c r="BA3452" s="126" t="str">
        <f t="shared" si="511"/>
        <v>RWX</v>
      </c>
    </row>
    <row r="3453" spans="48:53" hidden="1" x14ac:dyDescent="0.3">
      <c r="AV3453" s="115" t="str">
        <f t="shared" si="510"/>
        <v>RWXFRIMLEY PARK HOSPITAL</v>
      </c>
      <c r="AW3453" s="126" t="s">
        <v>5728</v>
      </c>
      <c r="AX3453" s="126" t="s">
        <v>5729</v>
      </c>
      <c r="AY3453" s="126" t="s">
        <v>5728</v>
      </c>
      <c r="AZ3453" s="126" t="s">
        <v>5729</v>
      </c>
      <c r="BA3453" s="126" t="str">
        <f t="shared" si="511"/>
        <v>RWX</v>
      </c>
    </row>
    <row r="3454" spans="48:53" hidden="1" x14ac:dyDescent="0.3">
      <c r="AV3454" s="115" t="str">
        <f t="shared" si="510"/>
        <v>RWXHEATHERWOOD HOSPITAL</v>
      </c>
      <c r="AW3454" s="126" t="s">
        <v>5704</v>
      </c>
      <c r="AX3454" s="126" t="s">
        <v>5705</v>
      </c>
      <c r="AY3454" s="126" t="s">
        <v>5704</v>
      </c>
      <c r="AZ3454" s="126" t="s">
        <v>5705</v>
      </c>
      <c r="BA3454" s="126" t="str">
        <f t="shared" si="511"/>
        <v>RWX</v>
      </c>
    </row>
    <row r="3455" spans="48:53" hidden="1" x14ac:dyDescent="0.3">
      <c r="AV3455" s="115" t="str">
        <f t="shared" si="510"/>
        <v>RWXHEATHLANDS</v>
      </c>
      <c r="AW3455" s="126" t="s">
        <v>5734</v>
      </c>
      <c r="AX3455" s="126" t="s">
        <v>3532</v>
      </c>
      <c r="AY3455" s="126" t="s">
        <v>5734</v>
      </c>
      <c r="AZ3455" s="126" t="s">
        <v>3532</v>
      </c>
      <c r="BA3455" s="126" t="str">
        <f t="shared" si="511"/>
        <v>RWX</v>
      </c>
    </row>
    <row r="3456" spans="48:53" hidden="1" x14ac:dyDescent="0.3">
      <c r="AV3456" s="115" t="str">
        <f t="shared" si="510"/>
        <v>RWXHENRY TUDOR - P6C</v>
      </c>
      <c r="AW3456" s="126" t="s">
        <v>5694</v>
      </c>
      <c r="AX3456" s="126" t="s">
        <v>5695</v>
      </c>
      <c r="AY3456" s="126" t="s">
        <v>5694</v>
      </c>
      <c r="AZ3456" s="126" t="s">
        <v>5695</v>
      </c>
      <c r="BA3456" s="126" t="str">
        <f t="shared" si="511"/>
        <v>RWX</v>
      </c>
    </row>
    <row r="3457" spans="48:53" hidden="1" x14ac:dyDescent="0.3">
      <c r="AV3457" s="115" t="str">
        <f t="shared" ref="AV3457:AV3520" si="512">CONCATENATE(LEFT(AW3457, 3),AX3457)</f>
        <v>RWXINTERMEDIATE CARE - P2A</v>
      </c>
      <c r="AW3457" s="126" t="s">
        <v>5682</v>
      </c>
      <c r="AX3457" s="126" t="s">
        <v>5683</v>
      </c>
      <c r="AY3457" s="126" t="s">
        <v>5682</v>
      </c>
      <c r="AZ3457" s="126" t="s">
        <v>5683</v>
      </c>
      <c r="BA3457" s="126" t="str">
        <f t="shared" ref="BA3457:BA3520" si="513">LEFT(AY3457,3)</f>
        <v>RWX</v>
      </c>
    </row>
    <row r="3458" spans="48:53" hidden="1" x14ac:dyDescent="0.3">
      <c r="AV3458" s="115" t="str">
        <f t="shared" si="512"/>
        <v>RWXINTERMEDIATE CARE - P2C</v>
      </c>
      <c r="AW3458" s="126" t="s">
        <v>5684</v>
      </c>
      <c r="AX3458" s="126" t="s">
        <v>5685</v>
      </c>
      <c r="AY3458" s="126" t="s">
        <v>5684</v>
      </c>
      <c r="AZ3458" s="126" t="s">
        <v>5685</v>
      </c>
      <c r="BA3458" s="126" t="str">
        <f t="shared" si="513"/>
        <v>RWX</v>
      </c>
    </row>
    <row r="3459" spans="48:53" hidden="1" x14ac:dyDescent="0.3">
      <c r="AV3459" s="115" t="str">
        <f t="shared" si="512"/>
        <v>RWXINTERMEDIATE CARE - P2D</v>
      </c>
      <c r="AW3459" s="126" t="s">
        <v>5686</v>
      </c>
      <c r="AX3459" s="126" t="s">
        <v>5687</v>
      </c>
      <c r="AY3459" s="126" t="s">
        <v>5686</v>
      </c>
      <c r="AZ3459" s="126" t="s">
        <v>5687</v>
      </c>
      <c r="BA3459" s="126" t="str">
        <f t="shared" si="513"/>
        <v>RWX</v>
      </c>
    </row>
    <row r="3460" spans="48:53" hidden="1" x14ac:dyDescent="0.3">
      <c r="AV3460" s="115" t="str">
        <f t="shared" si="512"/>
        <v>RWXKING EDWARD VII</v>
      </c>
      <c r="AW3460" s="126" t="s">
        <v>5714</v>
      </c>
      <c r="AX3460" s="126" t="s">
        <v>5715</v>
      </c>
      <c r="AY3460" s="126" t="s">
        <v>5714</v>
      </c>
      <c r="AZ3460" s="126" t="s">
        <v>5715</v>
      </c>
      <c r="BA3460" s="126" t="str">
        <f t="shared" si="513"/>
        <v>RWX</v>
      </c>
    </row>
    <row r="3461" spans="48:53" hidden="1" x14ac:dyDescent="0.3">
      <c r="AV3461" s="115" t="str">
        <f t="shared" si="512"/>
        <v>RWXLD BRACKNELL</v>
      </c>
      <c r="AW3461" s="126" t="s">
        <v>5789</v>
      </c>
      <c r="AX3461" s="126" t="s">
        <v>5790</v>
      </c>
      <c r="AY3461" s="126" t="s">
        <v>5789</v>
      </c>
      <c r="AZ3461" s="126" t="s">
        <v>5790</v>
      </c>
      <c r="BA3461" s="126" t="str">
        <f t="shared" si="513"/>
        <v>RWX</v>
      </c>
    </row>
    <row r="3462" spans="48:53" hidden="1" x14ac:dyDescent="0.3">
      <c r="AV3462" s="115" t="str">
        <f t="shared" si="512"/>
        <v>RWXNEW HOPE</v>
      </c>
      <c r="AW3462" s="126" t="s">
        <v>5735</v>
      </c>
      <c r="AX3462" s="126" t="s">
        <v>5736</v>
      </c>
      <c r="AY3462" s="126" t="s">
        <v>5735</v>
      </c>
      <c r="AZ3462" s="126" t="s">
        <v>5736</v>
      </c>
      <c r="BA3462" s="126" t="str">
        <f t="shared" si="513"/>
        <v>RWX</v>
      </c>
    </row>
    <row r="3463" spans="48:53" hidden="1" x14ac:dyDescent="0.3">
      <c r="AV3463" s="115" t="str">
        <f t="shared" si="512"/>
        <v>RWXNEW HORIZONS</v>
      </c>
      <c r="AW3463" s="126" t="s">
        <v>5700</v>
      </c>
      <c r="AX3463" s="126" t="s">
        <v>5701</v>
      </c>
      <c r="AY3463" s="126" t="s">
        <v>5700</v>
      </c>
      <c r="AZ3463" s="126" t="s">
        <v>5701</v>
      </c>
      <c r="BA3463" s="126" t="str">
        <f t="shared" si="513"/>
        <v>RWX</v>
      </c>
    </row>
    <row r="3464" spans="48:53" hidden="1" x14ac:dyDescent="0.3">
      <c r="AV3464" s="115" t="str">
        <f t="shared" si="512"/>
        <v>RWXNUTRITION &amp; DIETETICS AT WEST BERKS HOSPITAL</v>
      </c>
      <c r="AW3464" s="126" t="s">
        <v>5781</v>
      </c>
      <c r="AX3464" s="126" t="s">
        <v>5782</v>
      </c>
      <c r="AY3464" s="126" t="s">
        <v>5781</v>
      </c>
      <c r="AZ3464" s="126" t="s">
        <v>5782</v>
      </c>
      <c r="BA3464" s="126" t="str">
        <f t="shared" si="513"/>
        <v>RWX</v>
      </c>
    </row>
    <row r="3465" spans="48:53" hidden="1" x14ac:dyDescent="0.3">
      <c r="AV3465" s="115" t="str">
        <f t="shared" si="512"/>
        <v>RWXNUTRITION &amp; DIETETICS SUPPORT &amp; LD AT WOKINGHAM HOSPITAL</v>
      </c>
      <c r="AW3465" s="126" t="s">
        <v>5785</v>
      </c>
      <c r="AX3465" s="126" t="s">
        <v>5786</v>
      </c>
      <c r="AY3465" s="126" t="s">
        <v>5785</v>
      </c>
      <c r="AZ3465" s="126" t="s">
        <v>5786</v>
      </c>
      <c r="BA3465" s="126" t="str">
        <f t="shared" si="513"/>
        <v>RWX</v>
      </c>
    </row>
    <row r="3466" spans="48:53" hidden="1" x14ac:dyDescent="0.3">
      <c r="AV3466" s="115" t="str">
        <f t="shared" si="512"/>
        <v>RWXPROSPECT PARK HOSPITAL</v>
      </c>
      <c r="AW3466" s="126" t="s">
        <v>5688</v>
      </c>
      <c r="AX3466" s="126" t="s">
        <v>5689</v>
      </c>
      <c r="AY3466" s="126" t="s">
        <v>5688</v>
      </c>
      <c r="AZ3466" s="126" t="s">
        <v>5689</v>
      </c>
      <c r="BA3466" s="126" t="str">
        <f t="shared" si="513"/>
        <v>RWX</v>
      </c>
    </row>
    <row r="3467" spans="48:53" hidden="1" x14ac:dyDescent="0.3">
      <c r="AV3467" s="115" t="str">
        <f t="shared" si="512"/>
        <v>RWXPSYCHIATRY OLDER AGED NEWBURY CONS3</v>
      </c>
      <c r="AW3467" s="126" t="s">
        <v>5797</v>
      </c>
      <c r="AX3467" s="126" t="s">
        <v>5798</v>
      </c>
      <c r="AY3467" s="126" t="s">
        <v>5797</v>
      </c>
      <c r="AZ3467" s="126" t="s">
        <v>5798</v>
      </c>
      <c r="BA3467" s="126" t="str">
        <f t="shared" si="513"/>
        <v>RWX</v>
      </c>
    </row>
    <row r="3468" spans="48:53" hidden="1" x14ac:dyDescent="0.3">
      <c r="AV3468" s="115" t="str">
        <f t="shared" si="512"/>
        <v>RWXRAPID ASSESSMENT - WAMP6D</v>
      </c>
      <c r="AW3468" s="126" t="s">
        <v>5696</v>
      </c>
      <c r="AX3468" s="126" t="s">
        <v>5697</v>
      </c>
      <c r="AY3468" s="126" t="s">
        <v>5696</v>
      </c>
      <c r="AZ3468" s="126" t="s">
        <v>5697</v>
      </c>
      <c r="BA3468" s="126" t="str">
        <f t="shared" si="513"/>
        <v>RWX</v>
      </c>
    </row>
    <row r="3469" spans="48:53" hidden="1" x14ac:dyDescent="0.3">
      <c r="AV3469" s="115" t="str">
        <f t="shared" si="512"/>
        <v>RWXRAVENSWOOD VILLAGE</v>
      </c>
      <c r="AW3469" s="126" t="s">
        <v>5716</v>
      </c>
      <c r="AX3469" s="126" t="s">
        <v>5717</v>
      </c>
      <c r="AY3469" s="126" t="s">
        <v>5716</v>
      </c>
      <c r="AZ3469" s="126" t="s">
        <v>5717</v>
      </c>
      <c r="BA3469" s="126" t="str">
        <f t="shared" si="513"/>
        <v>RWX</v>
      </c>
    </row>
    <row r="3470" spans="48:53" hidden="1" x14ac:dyDescent="0.3">
      <c r="AV3470" s="115" t="str">
        <f t="shared" si="512"/>
        <v>RWXROYAL BERKSHIRE HOSPITAL</v>
      </c>
      <c r="AW3470" s="126" t="s">
        <v>5718</v>
      </c>
      <c r="AX3470" s="126" t="s">
        <v>5719</v>
      </c>
      <c r="AY3470" s="126" t="s">
        <v>5718</v>
      </c>
      <c r="AZ3470" s="126" t="s">
        <v>5719</v>
      </c>
      <c r="BA3470" s="126" t="str">
        <f t="shared" si="513"/>
        <v>RWX</v>
      </c>
    </row>
    <row r="3471" spans="48:53" hidden="1" x14ac:dyDescent="0.3">
      <c r="AV3471" s="115" t="str">
        <f t="shared" si="512"/>
        <v>RWXSHINFIELD PARISH HALL</v>
      </c>
      <c r="AW3471" s="126" t="s">
        <v>5777</v>
      </c>
      <c r="AX3471" s="126" t="s">
        <v>5778</v>
      </c>
      <c r="AY3471" s="126" t="s">
        <v>5777</v>
      </c>
      <c r="AZ3471" s="126" t="s">
        <v>5778</v>
      </c>
      <c r="BA3471" s="126" t="str">
        <f t="shared" si="513"/>
        <v>RWX</v>
      </c>
    </row>
    <row r="3472" spans="48:53" hidden="1" x14ac:dyDescent="0.3">
      <c r="AV3472" s="115" t="str">
        <f t="shared" si="512"/>
        <v>RWXSIX OAKS</v>
      </c>
      <c r="AW3472" s="126" t="s">
        <v>5692</v>
      </c>
      <c r="AX3472" s="126" t="s">
        <v>5693</v>
      </c>
      <c r="AY3472" s="126" t="s">
        <v>5692</v>
      </c>
      <c r="AZ3472" s="126" t="s">
        <v>5693</v>
      </c>
      <c r="BA3472" s="126" t="str">
        <f t="shared" si="513"/>
        <v>RWX</v>
      </c>
    </row>
    <row r="3473" spans="48:53" hidden="1" x14ac:dyDescent="0.3">
      <c r="AV3473" s="115" t="str">
        <f t="shared" si="512"/>
        <v>RWXSLOUGH HOMELESS - OUR CONCERN</v>
      </c>
      <c r="AW3473" s="126" t="s">
        <v>5737</v>
      </c>
      <c r="AX3473" s="126" t="s">
        <v>5738</v>
      </c>
      <c r="AY3473" s="126" t="s">
        <v>5737</v>
      </c>
      <c r="AZ3473" s="126" t="s">
        <v>5738</v>
      </c>
      <c r="BA3473" s="126" t="str">
        <f t="shared" si="513"/>
        <v>RWX</v>
      </c>
    </row>
    <row r="3474" spans="48:53" hidden="1" x14ac:dyDescent="0.3">
      <c r="AV3474" s="115" t="str">
        <f t="shared" si="512"/>
        <v>RWXSLT AT WOKINGHAM HOSPITAL</v>
      </c>
      <c r="AW3474" s="126" t="s">
        <v>5779</v>
      </c>
      <c r="AX3474" s="126" t="s">
        <v>5780</v>
      </c>
      <c r="AY3474" s="126" t="s">
        <v>5779</v>
      </c>
      <c r="AZ3474" s="126" t="s">
        <v>5780</v>
      </c>
      <c r="BA3474" s="126" t="str">
        <f t="shared" si="513"/>
        <v>RWX</v>
      </c>
    </row>
    <row r="3475" spans="48:53" hidden="1" x14ac:dyDescent="0.3">
      <c r="AV3475" s="115" t="str">
        <f t="shared" si="512"/>
        <v>RWXSPACE</v>
      </c>
      <c r="AW3475" s="126" t="s">
        <v>5743</v>
      </c>
      <c r="AX3475" s="126" t="s">
        <v>5744</v>
      </c>
      <c r="AY3475" s="126" t="s">
        <v>5743</v>
      </c>
      <c r="AZ3475" s="126" t="s">
        <v>5744</v>
      </c>
      <c r="BA3475" s="126" t="str">
        <f t="shared" si="513"/>
        <v>RWX</v>
      </c>
    </row>
    <row r="3476" spans="48:53" hidden="1" x14ac:dyDescent="0.3">
      <c r="AV3476" s="115" t="str">
        <f t="shared" si="512"/>
        <v>RWXST MARKS HOSPITAL</v>
      </c>
      <c r="AW3476" s="126" t="s">
        <v>5720</v>
      </c>
      <c r="AX3476" s="126" t="s">
        <v>5721</v>
      </c>
      <c r="AY3476" s="126" t="s">
        <v>5720</v>
      </c>
      <c r="AZ3476" s="126" t="s">
        <v>5721</v>
      </c>
      <c r="BA3476" s="126" t="str">
        <f t="shared" si="513"/>
        <v>RWX</v>
      </c>
    </row>
    <row r="3477" spans="48:53" hidden="1" x14ac:dyDescent="0.3">
      <c r="AV3477" s="115" t="str">
        <f t="shared" si="512"/>
        <v>RWXST MARY THE VIRGIN HALL (READING)</v>
      </c>
      <c r="AW3477" s="126" t="s">
        <v>5771</v>
      </c>
      <c r="AX3477" s="126" t="s">
        <v>5772</v>
      </c>
      <c r="AY3477" s="126" t="s">
        <v>5771</v>
      </c>
      <c r="AZ3477" s="126" t="s">
        <v>5772</v>
      </c>
      <c r="BA3477" s="126" t="str">
        <f t="shared" si="513"/>
        <v>RWX</v>
      </c>
    </row>
    <row r="3478" spans="48:53" hidden="1" x14ac:dyDescent="0.3">
      <c r="AV3478" s="115" t="str">
        <f t="shared" si="512"/>
        <v>RWXST MARY THE VIRGIN HALL (WOKINGHAM)</v>
      </c>
      <c r="AW3478" s="126" t="s">
        <v>5763</v>
      </c>
      <c r="AX3478" s="126" t="s">
        <v>5764</v>
      </c>
      <c r="AY3478" s="126" t="s">
        <v>5763</v>
      </c>
      <c r="AZ3478" s="126" t="s">
        <v>5764</v>
      </c>
      <c r="BA3478" s="126" t="str">
        <f t="shared" si="513"/>
        <v>RWX</v>
      </c>
    </row>
    <row r="3479" spans="48:53" hidden="1" x14ac:dyDescent="0.3">
      <c r="AV3479" s="115" t="str">
        <f t="shared" si="512"/>
        <v>RWXST PETERS HOSPITAL</v>
      </c>
      <c r="AW3479" s="126" t="s">
        <v>5745</v>
      </c>
      <c r="AX3479" s="126" t="s">
        <v>5746</v>
      </c>
      <c r="AY3479" s="126" t="s">
        <v>5745</v>
      </c>
      <c r="AZ3479" s="126" t="s">
        <v>5746</v>
      </c>
      <c r="BA3479" s="126" t="str">
        <f t="shared" si="513"/>
        <v>RWX</v>
      </c>
    </row>
    <row r="3480" spans="48:53" hidden="1" x14ac:dyDescent="0.3">
      <c r="AV3480" s="115" t="str">
        <f t="shared" si="512"/>
        <v>RWXSWALLOWFIELD PARISH HALL</v>
      </c>
      <c r="AW3480" s="126" t="s">
        <v>5767</v>
      </c>
      <c r="AX3480" s="126" t="s">
        <v>5768</v>
      </c>
      <c r="AY3480" s="126" t="s">
        <v>5767</v>
      </c>
      <c r="AZ3480" s="126" t="s">
        <v>5768</v>
      </c>
      <c r="BA3480" s="126" t="str">
        <f t="shared" si="513"/>
        <v>RWX</v>
      </c>
    </row>
    <row r="3481" spans="48:53" hidden="1" x14ac:dyDescent="0.3">
      <c r="AV3481" s="115" t="str">
        <f t="shared" si="512"/>
        <v>RWXT2, MAIDENHEAD</v>
      </c>
      <c r="AW3481" s="126" t="s">
        <v>5747</v>
      </c>
      <c r="AX3481" s="126" t="s">
        <v>5748</v>
      </c>
      <c r="AY3481" s="126" t="s">
        <v>5747</v>
      </c>
      <c r="AZ3481" s="126" t="s">
        <v>5748</v>
      </c>
      <c r="BA3481" s="126" t="str">
        <f t="shared" si="513"/>
        <v>RWX</v>
      </c>
    </row>
    <row r="3482" spans="48:53" hidden="1" x14ac:dyDescent="0.3">
      <c r="AV3482" s="115" t="str">
        <f t="shared" si="512"/>
        <v>RWXTANFIELD</v>
      </c>
      <c r="AW3482" s="126" t="s">
        <v>5755</v>
      </c>
      <c r="AX3482" s="126" t="s">
        <v>5756</v>
      </c>
      <c r="AY3482" s="126" t="s">
        <v>5755</v>
      </c>
      <c r="AZ3482" s="126" t="s">
        <v>5756</v>
      </c>
      <c r="BA3482" s="126" t="str">
        <f t="shared" si="513"/>
        <v>RWX</v>
      </c>
    </row>
    <row r="3483" spans="48:53" hidden="1" x14ac:dyDescent="0.3">
      <c r="AV3483" s="115" t="str">
        <f t="shared" si="512"/>
        <v>RWXTHATCHAM CATHOLIC HALL</v>
      </c>
      <c r="AW3483" s="126" t="s">
        <v>5753</v>
      </c>
      <c r="AX3483" s="126" t="s">
        <v>5754</v>
      </c>
      <c r="AY3483" s="126" t="s">
        <v>5753</v>
      </c>
      <c r="AZ3483" s="126" t="s">
        <v>5754</v>
      </c>
      <c r="BA3483" s="126" t="str">
        <f t="shared" si="513"/>
        <v>RWX</v>
      </c>
    </row>
    <row r="3484" spans="48:53" hidden="1" x14ac:dyDescent="0.3">
      <c r="AV3484" s="115" t="str">
        <f t="shared" si="512"/>
        <v>RWXTHE OLD FORGE</v>
      </c>
      <c r="AW3484" s="126" t="s">
        <v>5751</v>
      </c>
      <c r="AX3484" s="126" t="s">
        <v>5752</v>
      </c>
      <c r="AY3484" s="126" t="s">
        <v>5751</v>
      </c>
      <c r="AZ3484" s="126" t="s">
        <v>5752</v>
      </c>
      <c r="BA3484" s="126" t="str">
        <f t="shared" si="513"/>
        <v>RWX</v>
      </c>
    </row>
    <row r="3485" spans="48:53" hidden="1" x14ac:dyDescent="0.3">
      <c r="AV3485" s="115" t="str">
        <f t="shared" si="512"/>
        <v>RWXTHEALE</v>
      </c>
      <c r="AW3485" s="126" t="s">
        <v>5749</v>
      </c>
      <c r="AX3485" s="126" t="s">
        <v>5750</v>
      </c>
      <c r="AY3485" s="126" t="s">
        <v>5749</v>
      </c>
      <c r="AZ3485" s="126" t="s">
        <v>5750</v>
      </c>
      <c r="BA3485" s="126" t="str">
        <f t="shared" si="513"/>
        <v>RWX</v>
      </c>
    </row>
    <row r="3486" spans="48:53" hidden="1" x14ac:dyDescent="0.3">
      <c r="AV3486" s="115" t="str">
        <f t="shared" si="512"/>
        <v>RWXTIME SQUARE</v>
      </c>
      <c r="AW3486" s="126" t="s">
        <v>5732</v>
      </c>
      <c r="AX3486" s="126" t="s">
        <v>5733</v>
      </c>
      <c r="AY3486" s="126" t="s">
        <v>5732</v>
      </c>
      <c r="AZ3486" s="126" t="s">
        <v>5733</v>
      </c>
      <c r="BA3486" s="126" t="str">
        <f t="shared" si="513"/>
        <v>RWX</v>
      </c>
    </row>
    <row r="3487" spans="48:53" hidden="1" x14ac:dyDescent="0.3">
      <c r="AV3487" s="115" t="str">
        <f t="shared" si="512"/>
        <v>RWXTOWNLANDS HOSPITAL</v>
      </c>
      <c r="AW3487" s="126" t="s">
        <v>5773</v>
      </c>
      <c r="AX3487" s="126" t="s">
        <v>5774</v>
      </c>
      <c r="AY3487" s="126" t="s">
        <v>5773</v>
      </c>
      <c r="AZ3487" s="126" t="s">
        <v>5774</v>
      </c>
      <c r="BA3487" s="126" t="str">
        <f t="shared" si="513"/>
        <v>RWX</v>
      </c>
    </row>
    <row r="3488" spans="48:53" hidden="1" x14ac:dyDescent="0.3">
      <c r="AV3488" s="115" t="str">
        <f t="shared" si="512"/>
        <v>RWXTURNING POINT, NEWBURY</v>
      </c>
      <c r="AW3488" s="126" t="s">
        <v>5741</v>
      </c>
      <c r="AX3488" s="126" t="s">
        <v>5742</v>
      </c>
      <c r="AY3488" s="126" t="s">
        <v>5741</v>
      </c>
      <c r="AZ3488" s="126" t="s">
        <v>5742</v>
      </c>
      <c r="BA3488" s="126" t="str">
        <f t="shared" si="513"/>
        <v>RWX</v>
      </c>
    </row>
    <row r="3489" spans="48:53" hidden="1" x14ac:dyDescent="0.3">
      <c r="AV3489" s="115" t="str">
        <f t="shared" si="512"/>
        <v>RWXUNIVERSITY OF READING</v>
      </c>
      <c r="AW3489" s="126" t="s">
        <v>5765</v>
      </c>
      <c r="AX3489" s="126" t="s">
        <v>5766</v>
      </c>
      <c r="AY3489" s="126" t="s">
        <v>5765</v>
      </c>
      <c r="AZ3489" s="126" t="s">
        <v>5766</v>
      </c>
      <c r="BA3489" s="126" t="str">
        <f t="shared" si="513"/>
        <v>RWX</v>
      </c>
    </row>
    <row r="3490" spans="48:53" hidden="1" x14ac:dyDescent="0.3">
      <c r="AV3490" s="115" t="str">
        <f t="shared" si="512"/>
        <v>RWXUPTON ELDERLY - P7A</v>
      </c>
      <c r="AW3490" s="126" t="s">
        <v>5706</v>
      </c>
      <c r="AX3490" s="126" t="s">
        <v>5707</v>
      </c>
      <c r="AY3490" s="126" t="s">
        <v>5706</v>
      </c>
      <c r="AZ3490" s="126" t="s">
        <v>5707</v>
      </c>
      <c r="BA3490" s="126" t="str">
        <f t="shared" si="513"/>
        <v>RWX</v>
      </c>
    </row>
    <row r="3491" spans="48:53" hidden="1" x14ac:dyDescent="0.3">
      <c r="AV3491" s="115" t="str">
        <f t="shared" si="512"/>
        <v>RWXUPTON HOSPITAL</v>
      </c>
      <c r="AW3491" s="126" t="s">
        <v>5722</v>
      </c>
      <c r="AX3491" s="126" t="s">
        <v>5723</v>
      </c>
      <c r="AY3491" s="126" t="s">
        <v>5722</v>
      </c>
      <c r="AZ3491" s="126" t="s">
        <v>5723</v>
      </c>
      <c r="BA3491" s="126" t="str">
        <f t="shared" si="513"/>
        <v>RWX</v>
      </c>
    </row>
    <row r="3492" spans="48:53" hidden="1" x14ac:dyDescent="0.3">
      <c r="AV3492" s="115" t="str">
        <f t="shared" si="512"/>
        <v>RWXUPTON PAEDIATRIC - P7E</v>
      </c>
      <c r="AW3492" s="126" t="s">
        <v>5712</v>
      </c>
      <c r="AX3492" s="126" t="s">
        <v>5713</v>
      </c>
      <c r="AY3492" s="126" t="s">
        <v>5712</v>
      </c>
      <c r="AZ3492" s="126" t="s">
        <v>5713</v>
      </c>
      <c r="BA3492" s="126" t="str">
        <f t="shared" si="513"/>
        <v>RWX</v>
      </c>
    </row>
    <row r="3493" spans="48:53" hidden="1" x14ac:dyDescent="0.3">
      <c r="AV3493" s="115" t="str">
        <f t="shared" si="512"/>
        <v>RWXWEST BERKSHIRE COMMUNITY HOSPITAL</v>
      </c>
      <c r="AW3493" s="126" t="s">
        <v>5724</v>
      </c>
      <c r="AX3493" s="126" t="s">
        <v>5725</v>
      </c>
      <c r="AY3493" s="126" t="s">
        <v>5724</v>
      </c>
      <c r="AZ3493" s="126" t="s">
        <v>5725</v>
      </c>
      <c r="BA3493" s="126" t="str">
        <f t="shared" si="513"/>
        <v>RWX</v>
      </c>
    </row>
    <row r="3494" spans="48:53" hidden="1" x14ac:dyDescent="0.3">
      <c r="AV3494" s="115" t="str">
        <f t="shared" si="512"/>
        <v>RWXWEXHAM PARK HOSPITAL</v>
      </c>
      <c r="AW3494" s="126" t="s">
        <v>5726</v>
      </c>
      <c r="AX3494" s="126" t="s">
        <v>5727</v>
      </c>
      <c r="AY3494" s="126" t="s">
        <v>5726</v>
      </c>
      <c r="AZ3494" s="126" t="s">
        <v>5727</v>
      </c>
      <c r="BA3494" s="126" t="str">
        <f t="shared" si="513"/>
        <v>RWX</v>
      </c>
    </row>
    <row r="3495" spans="48:53" hidden="1" x14ac:dyDescent="0.3">
      <c r="AV3495" s="115" t="str">
        <f t="shared" si="512"/>
        <v>RWXWINDSOR DIALYSIS UNIT</v>
      </c>
      <c r="AW3495" s="126" t="s">
        <v>5775</v>
      </c>
      <c r="AX3495" s="126" t="s">
        <v>5776</v>
      </c>
      <c r="AY3495" s="126" t="s">
        <v>5775</v>
      </c>
      <c r="AZ3495" s="126" t="s">
        <v>5776</v>
      </c>
      <c r="BA3495" s="126" t="str">
        <f t="shared" si="513"/>
        <v>RWX</v>
      </c>
    </row>
    <row r="3496" spans="48:53" hidden="1" x14ac:dyDescent="0.3">
      <c r="AV3496" s="115" t="str">
        <f t="shared" si="512"/>
        <v>RWXWITNEY COMMUNITY HOSPITAL</v>
      </c>
      <c r="AW3496" s="126" t="s">
        <v>5795</v>
      </c>
      <c r="AX3496" s="126" t="s">
        <v>3810</v>
      </c>
      <c r="AY3496" s="126" t="s">
        <v>5795</v>
      </c>
      <c r="AZ3496" s="126" t="s">
        <v>3810</v>
      </c>
      <c r="BA3496" s="126" t="str">
        <f t="shared" si="513"/>
        <v>RWX</v>
      </c>
    </row>
    <row r="3497" spans="48:53" hidden="1" x14ac:dyDescent="0.3">
      <c r="AV3497" s="115" t="str">
        <f t="shared" si="512"/>
        <v>RWXWOKINGHAM COMMUNITY HOSPITAL</v>
      </c>
      <c r="AW3497" s="126" t="s">
        <v>5698</v>
      </c>
      <c r="AX3497" s="126" t="s">
        <v>5699</v>
      </c>
      <c r="AY3497" s="126" t="s">
        <v>5698</v>
      </c>
      <c r="AZ3497" s="126" t="s">
        <v>5699</v>
      </c>
      <c r="BA3497" s="126" t="str">
        <f t="shared" si="513"/>
        <v>RWX</v>
      </c>
    </row>
    <row r="3498" spans="48:53" hidden="1" x14ac:dyDescent="0.3">
      <c r="AV3498" s="115" t="str">
        <f t="shared" si="512"/>
        <v>RWYCALDERDALE ROYAL HOSPITAL - RWY02</v>
      </c>
      <c r="AW3498" s="126" t="s">
        <v>940</v>
      </c>
      <c r="AX3498" s="126" t="s">
        <v>10720</v>
      </c>
      <c r="AY3498" s="126" t="s">
        <v>940</v>
      </c>
      <c r="AZ3498" s="126" t="s">
        <v>9738</v>
      </c>
      <c r="BA3498" s="126" t="str">
        <f t="shared" si="513"/>
        <v>RWY</v>
      </c>
    </row>
    <row r="3499" spans="48:53" hidden="1" x14ac:dyDescent="0.3">
      <c r="AV3499" s="115" t="str">
        <f t="shared" si="512"/>
        <v>RWYHUDDERSFIELD ROYAL INFIRMARY - RWY01</v>
      </c>
      <c r="AW3499" s="126" t="s">
        <v>941</v>
      </c>
      <c r="AX3499" s="126" t="s">
        <v>10721</v>
      </c>
      <c r="AY3499" s="126" t="s">
        <v>941</v>
      </c>
      <c r="AZ3499" s="126" t="s">
        <v>9739</v>
      </c>
      <c r="BA3499" s="126" t="str">
        <f t="shared" si="513"/>
        <v>RWY</v>
      </c>
    </row>
    <row r="3500" spans="48:53" hidden="1" x14ac:dyDescent="0.3">
      <c r="AV3500" s="115" t="str">
        <f t="shared" si="512"/>
        <v>RX1KINGS MILL HOSPITAL SITE - RX1BC</v>
      </c>
      <c r="AW3500" s="126" t="s">
        <v>942</v>
      </c>
      <c r="AX3500" s="126" t="s">
        <v>10722</v>
      </c>
      <c r="AY3500" s="126" t="s">
        <v>942</v>
      </c>
      <c r="AZ3500" s="126" t="s">
        <v>9740</v>
      </c>
      <c r="BA3500" s="126" t="str">
        <f t="shared" si="513"/>
        <v>RX1</v>
      </c>
    </row>
    <row r="3501" spans="48:53" hidden="1" x14ac:dyDescent="0.3">
      <c r="AV3501" s="115" t="str">
        <f t="shared" si="512"/>
        <v>RX1NOTTINGHAM UNIVERSITY HOSPITALS NHS TRUST - CITY CAMPUS - RX1CC</v>
      </c>
      <c r="AW3501" s="126" t="s">
        <v>943</v>
      </c>
      <c r="AX3501" s="126" t="s">
        <v>10723</v>
      </c>
      <c r="AY3501" s="126" t="s">
        <v>943</v>
      </c>
      <c r="AZ3501" s="126" t="s">
        <v>9741</v>
      </c>
      <c r="BA3501" s="126" t="str">
        <f t="shared" si="513"/>
        <v>RX1</v>
      </c>
    </row>
    <row r="3502" spans="48:53" hidden="1" x14ac:dyDescent="0.3">
      <c r="AV3502" s="115" t="str">
        <f t="shared" si="512"/>
        <v>RX1NOTTINGHAM UNIVERSITY HOSPITALS NHS TRUST - QUEEN'S MEDICAL CENTRE CAMPUS - RX1RA</v>
      </c>
      <c r="AW3502" s="126" t="s">
        <v>944</v>
      </c>
      <c r="AX3502" s="126" t="s">
        <v>10724</v>
      </c>
      <c r="AY3502" s="126" t="s">
        <v>944</v>
      </c>
      <c r="AZ3502" s="126" t="s">
        <v>9742</v>
      </c>
      <c r="BA3502" s="126" t="str">
        <f t="shared" si="513"/>
        <v>RX1</v>
      </c>
    </row>
    <row r="3503" spans="48:53" hidden="1" x14ac:dyDescent="0.3">
      <c r="AV3503" s="115" t="str">
        <f t="shared" si="512"/>
        <v>RX2ACRE DAY HOSPITAL</v>
      </c>
      <c r="AW3503" s="126" t="s">
        <v>5855</v>
      </c>
      <c r="AX3503" s="126" t="s">
        <v>5856</v>
      </c>
      <c r="AY3503" s="126" t="s">
        <v>5855</v>
      </c>
      <c r="AZ3503" s="126" t="s">
        <v>5856</v>
      </c>
      <c r="BA3503" s="126" t="str">
        <f t="shared" si="513"/>
        <v>RX2</v>
      </c>
    </row>
    <row r="3504" spans="48:53" hidden="1" x14ac:dyDescent="0.3">
      <c r="AV3504" s="115" t="str">
        <f t="shared" si="512"/>
        <v>RX2AHTT BRIGHTON</v>
      </c>
      <c r="AW3504" s="126" t="s">
        <v>5858</v>
      </c>
      <c r="AX3504" s="126" t="s">
        <v>5859</v>
      </c>
      <c r="AY3504" s="126" t="s">
        <v>5858</v>
      </c>
      <c r="AZ3504" s="126" t="s">
        <v>5859</v>
      </c>
      <c r="BA3504" s="126" t="str">
        <f t="shared" si="513"/>
        <v>RX2</v>
      </c>
    </row>
    <row r="3505" spans="48:53" hidden="1" x14ac:dyDescent="0.3">
      <c r="AV3505" s="115" t="str">
        <f t="shared" si="512"/>
        <v>RX2ALAN GARDNER COTTAGE</v>
      </c>
      <c r="AW3505" s="126" t="s">
        <v>6239</v>
      </c>
      <c r="AX3505" s="126" t="s">
        <v>6240</v>
      </c>
      <c r="AY3505" s="126" t="s">
        <v>6239</v>
      </c>
      <c r="AZ3505" s="126" t="s">
        <v>6240</v>
      </c>
      <c r="BA3505" s="126" t="str">
        <f t="shared" si="513"/>
        <v>RX2</v>
      </c>
    </row>
    <row r="3506" spans="48:53" hidden="1" x14ac:dyDescent="0.3">
      <c r="AV3506" s="115" t="str">
        <f t="shared" si="512"/>
        <v>RX2ALEXANDRA VILLAS SITE</v>
      </c>
      <c r="AW3506" s="126" t="s">
        <v>5825</v>
      </c>
      <c r="AX3506" s="126" t="s">
        <v>5826</v>
      </c>
      <c r="AY3506" s="126" t="s">
        <v>5825</v>
      </c>
      <c r="AZ3506" s="126" t="s">
        <v>5826</v>
      </c>
      <c r="BA3506" s="126" t="str">
        <f t="shared" si="513"/>
        <v>RX2</v>
      </c>
    </row>
    <row r="3507" spans="48:53" hidden="1" x14ac:dyDescent="0.3">
      <c r="AV3507" s="115" t="str">
        <f t="shared" si="512"/>
        <v>RX2AMBERSTONE HOSPITAL</v>
      </c>
      <c r="AW3507" s="126" t="s">
        <v>6119</v>
      </c>
      <c r="AX3507" s="126" t="s">
        <v>6120</v>
      </c>
      <c r="AY3507" s="126" t="s">
        <v>6119</v>
      </c>
      <c r="AZ3507" s="126" t="s">
        <v>6120</v>
      </c>
      <c r="BA3507" s="126" t="str">
        <f t="shared" si="513"/>
        <v>RX2</v>
      </c>
    </row>
    <row r="3508" spans="48:53" hidden="1" x14ac:dyDescent="0.3">
      <c r="AV3508" s="115" t="str">
        <f t="shared" si="512"/>
        <v>RX2AOT BRIGHTON</v>
      </c>
      <c r="AW3508" s="126" t="s">
        <v>5862</v>
      </c>
      <c r="AX3508" s="126" t="s">
        <v>5863</v>
      </c>
      <c r="AY3508" s="126" t="s">
        <v>5862</v>
      </c>
      <c r="AZ3508" s="126" t="s">
        <v>5863</v>
      </c>
      <c r="BA3508" s="126" t="str">
        <f t="shared" si="513"/>
        <v>RX2</v>
      </c>
    </row>
    <row r="3509" spans="48:53" hidden="1" x14ac:dyDescent="0.3">
      <c r="AV3509" s="115" t="str">
        <f t="shared" si="512"/>
        <v>RX2AOT/REHAB EASTBOURNE &amp; WEALD</v>
      </c>
      <c r="AW3509" s="126" t="s">
        <v>5936</v>
      </c>
      <c r="AX3509" s="126" t="s">
        <v>5937</v>
      </c>
      <c r="AY3509" s="126" t="s">
        <v>5936</v>
      </c>
      <c r="AZ3509" s="126" t="s">
        <v>5937</v>
      </c>
      <c r="BA3509" s="126" t="str">
        <f t="shared" si="513"/>
        <v>RX2</v>
      </c>
    </row>
    <row r="3510" spans="48:53" hidden="1" x14ac:dyDescent="0.3">
      <c r="AV3510" s="115" t="str">
        <f t="shared" si="512"/>
        <v>RX2B &amp; H ATS EAST (SC)</v>
      </c>
      <c r="AW3510" s="126" t="s">
        <v>5837</v>
      </c>
      <c r="AX3510" s="126" t="s">
        <v>5838</v>
      </c>
      <c r="AY3510" s="126" t="s">
        <v>5837</v>
      </c>
      <c r="AZ3510" s="126" t="s">
        <v>5838</v>
      </c>
      <c r="BA3510" s="126" t="str">
        <f t="shared" si="513"/>
        <v>RX2</v>
      </c>
    </row>
    <row r="3511" spans="48:53" hidden="1" x14ac:dyDescent="0.3">
      <c r="AV3511" s="115" t="str">
        <f t="shared" si="512"/>
        <v>RX2B &amp; H ATS EAST (SY)</v>
      </c>
      <c r="AW3511" s="126" t="s">
        <v>5843</v>
      </c>
      <c r="AX3511" s="126" t="s">
        <v>5844</v>
      </c>
      <c r="AY3511" s="126" t="s">
        <v>5843</v>
      </c>
      <c r="AZ3511" s="126" t="s">
        <v>5844</v>
      </c>
      <c r="BA3511" s="126" t="str">
        <f t="shared" si="513"/>
        <v>RX2</v>
      </c>
    </row>
    <row r="3512" spans="48:53" hidden="1" x14ac:dyDescent="0.3">
      <c r="AV3512" s="115" t="str">
        <f t="shared" si="512"/>
        <v>RX2B &amp; H ATS EAST (TS)</v>
      </c>
      <c r="AW3512" s="126" t="s">
        <v>5839</v>
      </c>
      <c r="AX3512" s="126" t="s">
        <v>5840</v>
      </c>
      <c r="AY3512" s="126" t="s">
        <v>5839</v>
      </c>
      <c r="AZ3512" s="126" t="s">
        <v>5840</v>
      </c>
      <c r="BA3512" s="126" t="str">
        <f t="shared" si="513"/>
        <v>RX2</v>
      </c>
    </row>
    <row r="3513" spans="48:53" hidden="1" x14ac:dyDescent="0.3">
      <c r="AV3513" s="115" t="str">
        <f t="shared" si="512"/>
        <v>RX2B &amp; H ATS WEST (GP)</v>
      </c>
      <c r="AW3513" s="126" t="s">
        <v>5827</v>
      </c>
      <c r="AX3513" s="126" t="s">
        <v>5828</v>
      </c>
      <c r="AY3513" s="126" t="s">
        <v>5827</v>
      </c>
      <c r="AZ3513" s="126" t="s">
        <v>5828</v>
      </c>
      <c r="BA3513" s="126" t="str">
        <f t="shared" si="513"/>
        <v>RX2</v>
      </c>
    </row>
    <row r="3514" spans="48:53" hidden="1" x14ac:dyDescent="0.3">
      <c r="AV3514" s="115" t="str">
        <f t="shared" si="512"/>
        <v>RX2B &amp; H ATS WEST (MA)</v>
      </c>
      <c r="AW3514" s="126" t="s">
        <v>5845</v>
      </c>
      <c r="AX3514" s="126" t="s">
        <v>5846</v>
      </c>
      <c r="AY3514" s="126" t="s">
        <v>5845</v>
      </c>
      <c r="AZ3514" s="126" t="s">
        <v>5846</v>
      </c>
      <c r="BA3514" s="126" t="str">
        <f t="shared" si="513"/>
        <v>RX2</v>
      </c>
    </row>
    <row r="3515" spans="48:53" hidden="1" x14ac:dyDescent="0.3">
      <c r="AV3515" s="115" t="str">
        <f t="shared" si="512"/>
        <v>RX2B &amp; H ATS WEST (RG)</v>
      </c>
      <c r="AW3515" s="126" t="s">
        <v>5849</v>
      </c>
      <c r="AX3515" s="126" t="s">
        <v>5850</v>
      </c>
      <c r="AY3515" s="126" t="s">
        <v>5849</v>
      </c>
      <c r="AZ3515" s="126" t="s">
        <v>5850</v>
      </c>
      <c r="BA3515" s="126" t="str">
        <f t="shared" si="513"/>
        <v>RX2</v>
      </c>
    </row>
    <row r="3516" spans="48:53" hidden="1" x14ac:dyDescent="0.3">
      <c r="AV3516" s="115" t="str">
        <f t="shared" si="512"/>
        <v>RX2B &amp; H ATS WEST (VL)</v>
      </c>
      <c r="AW3516" s="126" t="s">
        <v>5847</v>
      </c>
      <c r="AX3516" s="126" t="s">
        <v>5848</v>
      </c>
      <c r="AY3516" s="126" t="s">
        <v>5847</v>
      </c>
      <c r="AZ3516" s="126" t="s">
        <v>5848</v>
      </c>
      <c r="BA3516" s="126" t="str">
        <f t="shared" si="513"/>
        <v>RX2</v>
      </c>
    </row>
    <row r="3517" spans="48:53" hidden="1" x14ac:dyDescent="0.3">
      <c r="AV3517" s="115" t="str">
        <f t="shared" si="512"/>
        <v>RX2B &amp; H CENTRAL RECOVERY</v>
      </c>
      <c r="AW3517" s="126" t="s">
        <v>5866</v>
      </c>
      <c r="AX3517" s="126" t="s">
        <v>5867</v>
      </c>
      <c r="AY3517" s="126" t="s">
        <v>5866</v>
      </c>
      <c r="AZ3517" s="126" t="s">
        <v>5867</v>
      </c>
      <c r="BA3517" s="126" t="str">
        <f t="shared" si="513"/>
        <v>RX2</v>
      </c>
    </row>
    <row r="3518" spans="48:53" hidden="1" x14ac:dyDescent="0.3">
      <c r="AV3518" s="115" t="str">
        <f t="shared" si="512"/>
        <v>RX2B&amp;H ATS EAST (SB)</v>
      </c>
      <c r="AW3518" s="126" t="s">
        <v>5868</v>
      </c>
      <c r="AX3518" s="126" t="s">
        <v>5869</v>
      </c>
      <c r="AY3518" s="126" t="s">
        <v>5868</v>
      </c>
      <c r="AZ3518" s="126" t="s">
        <v>5869</v>
      </c>
      <c r="BA3518" s="126" t="str">
        <f t="shared" si="513"/>
        <v>RX2</v>
      </c>
    </row>
    <row r="3519" spans="48:53" hidden="1" x14ac:dyDescent="0.3">
      <c r="AV3519" s="115" t="str">
        <f t="shared" si="512"/>
        <v>RX2B&amp;H ATS WEST (PL)</v>
      </c>
      <c r="AW3519" s="126" t="s">
        <v>5870</v>
      </c>
      <c r="AX3519" s="126" t="s">
        <v>5871</v>
      </c>
      <c r="AY3519" s="126" t="s">
        <v>5870</v>
      </c>
      <c r="AZ3519" s="126" t="s">
        <v>5871</v>
      </c>
      <c r="BA3519" s="126" t="str">
        <f t="shared" si="513"/>
        <v>RX2</v>
      </c>
    </row>
    <row r="3520" spans="48:53" hidden="1" x14ac:dyDescent="0.3">
      <c r="AV3520" s="115" t="str">
        <f t="shared" si="512"/>
        <v>RX2B&amp;H DEMENTIA CARE AT HOME</v>
      </c>
      <c r="AW3520" s="126" t="s">
        <v>5801</v>
      </c>
      <c r="AX3520" s="126" t="s">
        <v>5802</v>
      </c>
      <c r="AY3520" s="126" t="s">
        <v>5801</v>
      </c>
      <c r="AZ3520" s="126" t="s">
        <v>5802</v>
      </c>
      <c r="BA3520" s="126" t="str">
        <f t="shared" si="513"/>
        <v>RX2</v>
      </c>
    </row>
    <row r="3521" spans="48:53" hidden="1" x14ac:dyDescent="0.3">
      <c r="AV3521" s="115" t="str">
        <f t="shared" ref="AV3521:AV3584" si="514">CONCATENATE(LEFT(AW3521, 3),AX3521)</f>
        <v>RX2BARLAVINGTON MANOR</v>
      </c>
      <c r="AW3521" s="126" t="s">
        <v>6102</v>
      </c>
      <c r="AX3521" s="126" t="s">
        <v>6103</v>
      </c>
      <c r="AY3521" s="126" t="s">
        <v>6102</v>
      </c>
      <c r="AZ3521" s="126" t="s">
        <v>6103</v>
      </c>
      <c r="BA3521" s="126" t="str">
        <f t="shared" ref="BA3521:BA3584" si="515">LEFT(AY3521,3)</f>
        <v>RX2</v>
      </c>
    </row>
    <row r="3522" spans="48:53" hidden="1" x14ac:dyDescent="0.3">
      <c r="AV3522" s="115" t="str">
        <f t="shared" si="514"/>
        <v>RX2BEECHMONT</v>
      </c>
      <c r="AW3522" s="126" t="s">
        <v>6085</v>
      </c>
      <c r="AX3522" s="126" t="s">
        <v>6086</v>
      </c>
      <c r="AY3522" s="126" t="s">
        <v>6085</v>
      </c>
      <c r="AZ3522" s="126" t="s">
        <v>6086</v>
      </c>
      <c r="BA3522" s="126" t="str">
        <f t="shared" si="515"/>
        <v>RX2</v>
      </c>
    </row>
    <row r="3523" spans="48:53" hidden="1" x14ac:dyDescent="0.3">
      <c r="AV3523" s="115" t="str">
        <f t="shared" si="514"/>
        <v>RX2BEECHWOOD UNIT</v>
      </c>
      <c r="AW3523" s="126" t="s">
        <v>6165</v>
      </c>
      <c r="AX3523" s="126" t="s">
        <v>6166</v>
      </c>
      <c r="AY3523" s="126" t="s">
        <v>6165</v>
      </c>
      <c r="AZ3523" s="126" t="s">
        <v>6166</v>
      </c>
      <c r="BA3523" s="126" t="str">
        <f t="shared" si="515"/>
        <v>RX2</v>
      </c>
    </row>
    <row r="3524" spans="48:53" hidden="1" x14ac:dyDescent="0.3">
      <c r="AV3524" s="115" t="str">
        <f t="shared" si="514"/>
        <v>RX2BEXHILL COMMUNITY HOSPITAL</v>
      </c>
      <c r="AW3524" s="126" t="s">
        <v>6171</v>
      </c>
      <c r="AX3524" s="126" t="s">
        <v>6172</v>
      </c>
      <c r="AY3524" s="126" t="s">
        <v>6171</v>
      </c>
      <c r="AZ3524" s="126" t="s">
        <v>6172</v>
      </c>
      <c r="BA3524" s="126" t="str">
        <f t="shared" si="515"/>
        <v>RX2</v>
      </c>
    </row>
    <row r="3525" spans="48:53" hidden="1" x14ac:dyDescent="0.3">
      <c r="AV3525" s="115" t="str">
        <f t="shared" si="514"/>
        <v>RX2BOWHILL</v>
      </c>
      <c r="AW3525" s="126" t="s">
        <v>6143</v>
      </c>
      <c r="AX3525" s="126" t="s">
        <v>6144</v>
      </c>
      <c r="AY3525" s="126" t="s">
        <v>6143</v>
      </c>
      <c r="AZ3525" s="126" t="s">
        <v>6144</v>
      </c>
      <c r="BA3525" s="126" t="str">
        <f t="shared" si="515"/>
        <v>RX2</v>
      </c>
    </row>
    <row r="3526" spans="48:53" hidden="1" x14ac:dyDescent="0.3">
      <c r="AV3526" s="115" t="str">
        <f t="shared" si="514"/>
        <v>RX2BRAMBLYS</v>
      </c>
      <c r="AW3526" s="126" t="s">
        <v>6229</v>
      </c>
      <c r="AX3526" s="126" t="s">
        <v>6230</v>
      </c>
      <c r="AY3526" s="126" t="s">
        <v>6229</v>
      </c>
      <c r="AZ3526" s="126" t="s">
        <v>6230</v>
      </c>
      <c r="BA3526" s="126" t="str">
        <f t="shared" si="515"/>
        <v>RX2</v>
      </c>
    </row>
    <row r="3527" spans="48:53" hidden="1" x14ac:dyDescent="0.3">
      <c r="AV3527" s="115" t="str">
        <f t="shared" si="514"/>
        <v>RX2BRIGHTON EAST LWWDT (SC)</v>
      </c>
      <c r="AW3527" s="126" t="s">
        <v>5831</v>
      </c>
      <c r="AX3527" s="126" t="s">
        <v>5832</v>
      </c>
      <c r="AY3527" s="126" t="s">
        <v>5831</v>
      </c>
      <c r="AZ3527" s="126" t="s">
        <v>5832</v>
      </c>
      <c r="BA3527" s="126" t="str">
        <f t="shared" si="515"/>
        <v>RX2</v>
      </c>
    </row>
    <row r="3528" spans="48:53" hidden="1" x14ac:dyDescent="0.3">
      <c r="AV3528" s="115" t="str">
        <f t="shared" si="514"/>
        <v>RX2BRIGHTON GENERAL HOSPITAL</v>
      </c>
      <c r="AW3528" s="126" t="s">
        <v>6173</v>
      </c>
      <c r="AX3528" s="126" t="s">
        <v>2791</v>
      </c>
      <c r="AY3528" s="126" t="s">
        <v>6173</v>
      </c>
      <c r="AZ3528" s="126" t="s">
        <v>2791</v>
      </c>
      <c r="BA3528" s="126" t="str">
        <f t="shared" si="515"/>
        <v>RX2</v>
      </c>
    </row>
    <row r="3529" spans="48:53" hidden="1" x14ac:dyDescent="0.3">
      <c r="AV3529" s="115" t="str">
        <f t="shared" si="514"/>
        <v>RX2BRIGHTON SMS</v>
      </c>
      <c r="AW3529" s="126" t="s">
        <v>5841</v>
      </c>
      <c r="AX3529" s="126" t="s">
        <v>5842</v>
      </c>
      <c r="AY3529" s="126" t="s">
        <v>5841</v>
      </c>
      <c r="AZ3529" s="126" t="s">
        <v>5842</v>
      </c>
      <c r="BA3529" s="126" t="str">
        <f t="shared" si="515"/>
        <v>RX2</v>
      </c>
    </row>
    <row r="3530" spans="48:53" hidden="1" x14ac:dyDescent="0.3">
      <c r="AV3530" s="115" t="str">
        <f t="shared" si="514"/>
        <v>RX2BRIGHTON WEST LWWDT (MA)</v>
      </c>
      <c r="AW3530" s="126" t="s">
        <v>5829</v>
      </c>
      <c r="AX3530" s="126" t="s">
        <v>5830</v>
      </c>
      <c r="AY3530" s="126" t="s">
        <v>5829</v>
      </c>
      <c r="AZ3530" s="126" t="s">
        <v>5830</v>
      </c>
      <c r="BA3530" s="126" t="str">
        <f t="shared" si="515"/>
        <v>RX2</v>
      </c>
    </row>
    <row r="3531" spans="48:53" hidden="1" x14ac:dyDescent="0.3">
      <c r="AV3531" s="115" t="str">
        <f t="shared" si="514"/>
        <v>RX2BRIGHTON WEST LWWDT (VL)</v>
      </c>
      <c r="AW3531" s="126" t="s">
        <v>5833</v>
      </c>
      <c r="AX3531" s="126" t="s">
        <v>5834</v>
      </c>
      <c r="AY3531" s="126" t="s">
        <v>5833</v>
      </c>
      <c r="AZ3531" s="126" t="s">
        <v>5834</v>
      </c>
      <c r="BA3531" s="126" t="str">
        <f t="shared" si="515"/>
        <v>RX2</v>
      </c>
    </row>
    <row r="3532" spans="48:53" hidden="1" x14ac:dyDescent="0.3">
      <c r="AV3532" s="115" t="str">
        <f t="shared" si="514"/>
        <v>RX2BRUNSWICK WARD</v>
      </c>
      <c r="AW3532" s="126" t="s">
        <v>5803</v>
      </c>
      <c r="AX3532" s="126" t="s">
        <v>5804</v>
      </c>
      <c r="AY3532" s="126" t="s">
        <v>5803</v>
      </c>
      <c r="AZ3532" s="126" t="s">
        <v>5804</v>
      </c>
      <c r="BA3532" s="126" t="str">
        <f t="shared" si="515"/>
        <v>RX2</v>
      </c>
    </row>
    <row r="3533" spans="48:53" hidden="1" x14ac:dyDescent="0.3">
      <c r="AV3533" s="115" t="str">
        <f t="shared" si="514"/>
        <v>RX2BUCKLAND HOSPITAL</v>
      </c>
      <c r="AW3533" s="126" t="s">
        <v>6225</v>
      </c>
      <c r="AX3533" s="126" t="s">
        <v>6226</v>
      </c>
      <c r="AY3533" s="126" t="s">
        <v>6225</v>
      </c>
      <c r="AZ3533" s="126" t="s">
        <v>6226</v>
      </c>
      <c r="BA3533" s="126" t="str">
        <f t="shared" si="515"/>
        <v>RX2</v>
      </c>
    </row>
    <row r="3534" spans="48:53" hidden="1" x14ac:dyDescent="0.3">
      <c r="AV3534" s="115" t="str">
        <f t="shared" si="514"/>
        <v>RX2CARE CO-OPS</v>
      </c>
      <c r="AW3534" s="126" t="s">
        <v>6200</v>
      </c>
      <c r="AX3534" s="126" t="s">
        <v>6201</v>
      </c>
      <c r="AY3534" s="126" t="s">
        <v>6200</v>
      </c>
      <c r="AZ3534" s="126" t="s">
        <v>6201</v>
      </c>
      <c r="BA3534" s="126" t="str">
        <f t="shared" si="515"/>
        <v>RX2</v>
      </c>
    </row>
    <row r="3535" spans="48:53" hidden="1" x14ac:dyDescent="0.3">
      <c r="AV3535" s="115" t="str">
        <f t="shared" si="514"/>
        <v>RX2CATCH-22 24/7</v>
      </c>
      <c r="AW3535" s="126" t="s">
        <v>5942</v>
      </c>
      <c r="AX3535" s="126" t="s">
        <v>5943</v>
      </c>
      <c r="AY3535" s="126" t="s">
        <v>5942</v>
      </c>
      <c r="AZ3535" s="126" t="s">
        <v>5943</v>
      </c>
      <c r="BA3535" s="126" t="str">
        <f t="shared" si="515"/>
        <v>RX2</v>
      </c>
    </row>
    <row r="3536" spans="48:53" hidden="1" x14ac:dyDescent="0.3">
      <c r="AV3536" s="115" t="str">
        <f t="shared" si="514"/>
        <v>RX2CFOT WEST SUSSEX</v>
      </c>
      <c r="AW3536" s="126" t="s">
        <v>6019</v>
      </c>
      <c r="AX3536" s="126" t="s">
        <v>6020</v>
      </c>
      <c r="AY3536" s="126" t="s">
        <v>6019</v>
      </c>
      <c r="AZ3536" s="126" t="s">
        <v>6020</v>
      </c>
      <c r="BA3536" s="126" t="str">
        <f t="shared" si="515"/>
        <v>RX2</v>
      </c>
    </row>
    <row r="3537" spans="48:53" hidden="1" x14ac:dyDescent="0.3">
      <c r="AV3537" s="115" t="str">
        <f t="shared" si="514"/>
        <v>RX2CHAILEY HERITAGE</v>
      </c>
      <c r="AW3537" s="126" t="s">
        <v>6181</v>
      </c>
      <c r="AX3537" s="126" t="s">
        <v>6182</v>
      </c>
      <c r="AY3537" s="126" t="s">
        <v>6181</v>
      </c>
      <c r="AZ3537" s="126" t="s">
        <v>6182</v>
      </c>
      <c r="BA3537" s="126" t="str">
        <f t="shared" si="515"/>
        <v>RX2</v>
      </c>
    </row>
    <row r="3538" spans="48:53" hidden="1" x14ac:dyDescent="0.3">
      <c r="AV3538" s="115" t="str">
        <f t="shared" si="514"/>
        <v>RX2CHALKHILL</v>
      </c>
      <c r="AW3538" s="126" t="s">
        <v>6210</v>
      </c>
      <c r="AX3538" s="126" t="s">
        <v>6211</v>
      </c>
      <c r="AY3538" s="126" t="s">
        <v>6210</v>
      </c>
      <c r="AZ3538" s="126" t="s">
        <v>6211</v>
      </c>
      <c r="BA3538" s="126" t="str">
        <f t="shared" si="515"/>
        <v>RX2</v>
      </c>
    </row>
    <row r="3539" spans="48:53" hidden="1" x14ac:dyDescent="0.3">
      <c r="AV3539" s="115" t="str">
        <f t="shared" si="514"/>
        <v>RX2CHALLENGING BEHAVIOUR UNIT</v>
      </c>
      <c r="AW3539" s="126" t="s">
        <v>6127</v>
      </c>
      <c r="AX3539" s="126" t="s">
        <v>6128</v>
      </c>
      <c r="AY3539" s="126" t="s">
        <v>6127</v>
      </c>
      <c r="AZ3539" s="126" t="s">
        <v>6128</v>
      </c>
      <c r="BA3539" s="126" t="str">
        <f t="shared" si="515"/>
        <v>RX2</v>
      </c>
    </row>
    <row r="3540" spans="48:53" hidden="1" x14ac:dyDescent="0.3">
      <c r="AV3540" s="115" t="str">
        <f t="shared" si="514"/>
        <v>RX2CHANCTONBURY WARD</v>
      </c>
      <c r="AW3540" s="126" t="s">
        <v>6012</v>
      </c>
      <c r="AX3540" s="126" t="s">
        <v>6013</v>
      </c>
      <c r="AY3540" s="126" t="s">
        <v>6012</v>
      </c>
      <c r="AZ3540" s="126" t="s">
        <v>6013</v>
      </c>
      <c r="BA3540" s="126" t="str">
        <f t="shared" si="515"/>
        <v>RX2</v>
      </c>
    </row>
    <row r="3541" spans="48:53" hidden="1" x14ac:dyDescent="0.3">
      <c r="AV3541" s="115" t="str">
        <f t="shared" si="514"/>
        <v>RX2CHASE COMMUNITY HOSPITAL</v>
      </c>
      <c r="AW3541" s="126" t="s">
        <v>6244</v>
      </c>
      <c r="AX3541" s="126" t="s">
        <v>2492</v>
      </c>
      <c r="AY3541" s="126" t="s">
        <v>6244</v>
      </c>
      <c r="AZ3541" s="126" t="s">
        <v>2492</v>
      </c>
      <c r="BA3541" s="126" t="str">
        <f t="shared" si="515"/>
        <v>RX2</v>
      </c>
    </row>
    <row r="3542" spans="48:53" hidden="1" x14ac:dyDescent="0.3">
      <c r="AV3542" s="115" t="str">
        <f t="shared" si="514"/>
        <v>RX2CHICHESTER AOT</v>
      </c>
      <c r="AW3542" s="126" t="s">
        <v>5980</v>
      </c>
      <c r="AX3542" s="126" t="s">
        <v>5981</v>
      </c>
      <c r="AY3542" s="126" t="s">
        <v>5980</v>
      </c>
      <c r="AZ3542" s="126" t="s">
        <v>5981</v>
      </c>
      <c r="BA3542" s="126" t="str">
        <f t="shared" si="515"/>
        <v>RX2</v>
      </c>
    </row>
    <row r="3543" spans="48:53" hidden="1" x14ac:dyDescent="0.3">
      <c r="AV3543" s="115" t="str">
        <f t="shared" si="514"/>
        <v>RX2CHICHESTER CRT</v>
      </c>
      <c r="AW3543" s="126" t="s">
        <v>5982</v>
      </c>
      <c r="AX3543" s="126" t="s">
        <v>5983</v>
      </c>
      <c r="AY3543" s="126" t="s">
        <v>5982</v>
      </c>
      <c r="AZ3543" s="126" t="s">
        <v>5983</v>
      </c>
      <c r="BA3543" s="126" t="str">
        <f t="shared" si="515"/>
        <v>RX2</v>
      </c>
    </row>
    <row r="3544" spans="48:53" hidden="1" x14ac:dyDescent="0.3">
      <c r="AV3544" s="115" t="str">
        <f t="shared" si="514"/>
        <v>RX2CLAYTON WARD</v>
      </c>
      <c r="AW3544" s="126" t="s">
        <v>5919</v>
      </c>
      <c r="AX3544" s="126" t="s">
        <v>5920</v>
      </c>
      <c r="AY3544" s="126" t="s">
        <v>5919</v>
      </c>
      <c r="AZ3544" s="126" t="s">
        <v>5920</v>
      </c>
      <c r="BA3544" s="126" t="str">
        <f t="shared" si="515"/>
        <v>RX2</v>
      </c>
    </row>
    <row r="3545" spans="48:53" hidden="1" x14ac:dyDescent="0.3">
      <c r="AV3545" s="115" t="str">
        <f t="shared" si="514"/>
        <v>RX2CLERMONT</v>
      </c>
      <c r="AW3545" s="126" t="s">
        <v>6167</v>
      </c>
      <c r="AX3545" s="126" t="s">
        <v>6168</v>
      </c>
      <c r="AY3545" s="126" t="s">
        <v>6167</v>
      </c>
      <c r="AZ3545" s="126" t="s">
        <v>6168</v>
      </c>
      <c r="BA3545" s="126" t="str">
        <f t="shared" si="515"/>
        <v>RX2</v>
      </c>
    </row>
    <row r="3546" spans="48:53" hidden="1" x14ac:dyDescent="0.3">
      <c r="AV3546" s="115" t="str">
        <f t="shared" si="514"/>
        <v>RX2COBURN WARD</v>
      </c>
      <c r="AW3546" s="126" t="s">
        <v>5815</v>
      </c>
      <c r="AX3546" s="126" t="s">
        <v>5816</v>
      </c>
      <c r="AY3546" s="126" t="s">
        <v>5815</v>
      </c>
      <c r="AZ3546" s="126" t="s">
        <v>5816</v>
      </c>
      <c r="BA3546" s="126" t="str">
        <f t="shared" si="515"/>
        <v>RX2</v>
      </c>
    </row>
    <row r="3547" spans="48:53" hidden="1" x14ac:dyDescent="0.3">
      <c r="AV3547" s="115" t="str">
        <f t="shared" si="514"/>
        <v>RX2COLWOOD ADOLESCENT UNIT</v>
      </c>
      <c r="AW3547" s="126" t="s">
        <v>5944</v>
      </c>
      <c r="AX3547" s="126" t="s">
        <v>5945</v>
      </c>
      <c r="AY3547" s="126" t="s">
        <v>5944</v>
      </c>
      <c r="AZ3547" s="126" t="s">
        <v>5945</v>
      </c>
      <c r="BA3547" s="126" t="str">
        <f t="shared" si="515"/>
        <v>RX2</v>
      </c>
    </row>
    <row r="3548" spans="48:53" hidden="1" x14ac:dyDescent="0.3">
      <c r="AV3548" s="115" t="str">
        <f t="shared" si="514"/>
        <v>RX2CONQUEST HOSPITAL</v>
      </c>
      <c r="AW3548" s="126" t="s">
        <v>6169</v>
      </c>
      <c r="AX3548" s="126" t="s">
        <v>6170</v>
      </c>
      <c r="AY3548" s="126" t="s">
        <v>6169</v>
      </c>
      <c r="AZ3548" s="126" t="s">
        <v>6170</v>
      </c>
      <c r="BA3548" s="126" t="str">
        <f t="shared" si="515"/>
        <v>RX2</v>
      </c>
    </row>
    <row r="3549" spans="48:53" hidden="1" x14ac:dyDescent="0.3">
      <c r="AV3549" s="115" t="str">
        <f t="shared" si="514"/>
        <v>RX2CRAWLEY - OPMHS</v>
      </c>
      <c r="AW3549" s="126" t="s">
        <v>5994</v>
      </c>
      <c r="AX3549" s="126" t="s">
        <v>5995</v>
      </c>
      <c r="AY3549" s="126" t="s">
        <v>5994</v>
      </c>
      <c r="AZ3549" s="126" t="s">
        <v>5995</v>
      </c>
      <c r="BA3549" s="126" t="str">
        <f t="shared" si="515"/>
        <v>RX2</v>
      </c>
    </row>
    <row r="3550" spans="48:53" hidden="1" x14ac:dyDescent="0.3">
      <c r="AV3550" s="115" t="str">
        <f t="shared" si="514"/>
        <v>RX2CRAWLEY &amp; HORSHAM ATC (GS)</v>
      </c>
      <c r="AW3550" s="126" t="s">
        <v>6004</v>
      </c>
      <c r="AX3550" s="126" t="s">
        <v>6005</v>
      </c>
      <c r="AY3550" s="126" t="s">
        <v>6004</v>
      </c>
      <c r="AZ3550" s="126" t="s">
        <v>6005</v>
      </c>
      <c r="BA3550" s="126" t="str">
        <f t="shared" si="515"/>
        <v>RX2</v>
      </c>
    </row>
    <row r="3551" spans="48:53" hidden="1" x14ac:dyDescent="0.3">
      <c r="AV3551" s="115" t="str">
        <f t="shared" si="514"/>
        <v>RX2CRAWLEY &amp; HORSHAM ATC (SR)</v>
      </c>
      <c r="AW3551" s="126" t="s">
        <v>6002</v>
      </c>
      <c r="AX3551" s="126" t="s">
        <v>6003</v>
      </c>
      <c r="AY3551" s="126" t="s">
        <v>6002</v>
      </c>
      <c r="AZ3551" s="126" t="s">
        <v>6003</v>
      </c>
      <c r="BA3551" s="126" t="str">
        <f t="shared" si="515"/>
        <v>RX2</v>
      </c>
    </row>
    <row r="3552" spans="48:53" hidden="1" x14ac:dyDescent="0.3">
      <c r="AV3552" s="115" t="str">
        <f t="shared" si="514"/>
        <v>RX2CRAWLEY HOSPITAL</v>
      </c>
      <c r="AW3552" s="126" t="s">
        <v>6070</v>
      </c>
      <c r="AX3552" s="126" t="s">
        <v>2815</v>
      </c>
      <c r="AY3552" s="126" t="s">
        <v>6070</v>
      </c>
      <c r="AZ3552" s="126" t="s">
        <v>2815</v>
      </c>
      <c r="BA3552" s="126" t="str">
        <f t="shared" si="515"/>
        <v>RX2</v>
      </c>
    </row>
    <row r="3553" spans="48:53" hidden="1" x14ac:dyDescent="0.3">
      <c r="AV3553" s="115" t="str">
        <f t="shared" si="514"/>
        <v>RX2CRAWLEY RECOVERY AND WELL-BEING</v>
      </c>
      <c r="AW3553" s="126" t="s">
        <v>6227</v>
      </c>
      <c r="AX3553" s="126" t="s">
        <v>6228</v>
      </c>
      <c r="AY3553" s="126" t="s">
        <v>6227</v>
      </c>
      <c r="AZ3553" s="126" t="s">
        <v>6228</v>
      </c>
      <c r="BA3553" s="126" t="str">
        <f t="shared" si="515"/>
        <v>RX2</v>
      </c>
    </row>
    <row r="3554" spans="48:53" hidden="1" x14ac:dyDescent="0.3">
      <c r="AV3554" s="115" t="str">
        <f t="shared" si="514"/>
        <v>RX2CRHT EASTBOURNE/WEALDON</v>
      </c>
      <c r="AW3554" s="126" t="s">
        <v>5934</v>
      </c>
      <c r="AX3554" s="126" t="s">
        <v>5935</v>
      </c>
      <c r="AY3554" s="126" t="s">
        <v>5934</v>
      </c>
      <c r="AZ3554" s="126" t="s">
        <v>5935</v>
      </c>
      <c r="BA3554" s="126" t="str">
        <f t="shared" si="515"/>
        <v>RX2</v>
      </c>
    </row>
    <row r="3555" spans="48:53" hidden="1" x14ac:dyDescent="0.3">
      <c r="AV3555" s="115" t="str">
        <f t="shared" si="514"/>
        <v>RX2CRHT HASTINGS/ROTHER</v>
      </c>
      <c r="AW3555" s="126" t="s">
        <v>5885</v>
      </c>
      <c r="AX3555" s="126" t="s">
        <v>5886</v>
      </c>
      <c r="AY3555" s="126" t="s">
        <v>5885</v>
      </c>
      <c r="AZ3555" s="126" t="s">
        <v>5886</v>
      </c>
      <c r="BA3555" s="126" t="str">
        <f t="shared" si="515"/>
        <v>RX2</v>
      </c>
    </row>
    <row r="3556" spans="48:53" hidden="1" x14ac:dyDescent="0.3">
      <c r="AV3556" s="115" t="str">
        <f t="shared" si="514"/>
        <v>RX2CRI LEWISHAM</v>
      </c>
      <c r="AW3556" s="126" t="s">
        <v>6213</v>
      </c>
      <c r="AX3556" s="126" t="s">
        <v>6214</v>
      </c>
      <c r="AY3556" s="126" t="s">
        <v>6213</v>
      </c>
      <c r="AZ3556" s="126" t="s">
        <v>6214</v>
      </c>
      <c r="BA3556" s="126" t="str">
        <f t="shared" si="515"/>
        <v>RX2</v>
      </c>
    </row>
    <row r="3557" spans="48:53" hidden="1" x14ac:dyDescent="0.3">
      <c r="AV3557" s="115" t="str">
        <f t="shared" si="514"/>
        <v>RX2CRI MAIDSTONE</v>
      </c>
      <c r="AW3557" s="126" t="s">
        <v>6217</v>
      </c>
      <c r="AX3557" s="126" t="s">
        <v>6218</v>
      </c>
      <c r="AY3557" s="126" t="s">
        <v>6217</v>
      </c>
      <c r="AZ3557" s="126" t="s">
        <v>6218</v>
      </c>
      <c r="BA3557" s="126" t="str">
        <f t="shared" si="515"/>
        <v>RX2</v>
      </c>
    </row>
    <row r="3558" spans="48:53" hidden="1" x14ac:dyDescent="0.3">
      <c r="AV3558" s="115" t="str">
        <f t="shared" si="514"/>
        <v>RX2CRI TONBRIDGE</v>
      </c>
      <c r="AW3558" s="126" t="s">
        <v>6215</v>
      </c>
      <c r="AX3558" s="126" t="s">
        <v>6216</v>
      </c>
      <c r="AY3558" s="126" t="s">
        <v>6215</v>
      </c>
      <c r="AZ3558" s="126" t="s">
        <v>6216</v>
      </c>
      <c r="BA3558" s="126" t="str">
        <f t="shared" si="515"/>
        <v>RX2</v>
      </c>
    </row>
    <row r="3559" spans="48:53" hidden="1" x14ac:dyDescent="0.3">
      <c r="AV3559" s="115" t="str">
        <f t="shared" si="514"/>
        <v>RX2CRICKET PAVILLION</v>
      </c>
      <c r="AW3559" s="126" t="s">
        <v>6014</v>
      </c>
      <c r="AX3559" s="126" t="s">
        <v>6015</v>
      </c>
      <c r="AY3559" s="126" t="s">
        <v>6014</v>
      </c>
      <c r="AZ3559" s="126" t="s">
        <v>6015</v>
      </c>
      <c r="BA3559" s="126" t="str">
        <f t="shared" si="515"/>
        <v>RX2</v>
      </c>
    </row>
    <row r="3560" spans="48:53" hidden="1" x14ac:dyDescent="0.3">
      <c r="AV3560" s="115" t="str">
        <f t="shared" si="514"/>
        <v>RX2DAISY DCS ENFIELD</v>
      </c>
      <c r="AW3560" s="126" t="s">
        <v>6223</v>
      </c>
      <c r="AX3560" s="126" t="s">
        <v>6224</v>
      </c>
      <c r="AY3560" s="126" t="s">
        <v>6223</v>
      </c>
      <c r="AZ3560" s="126" t="s">
        <v>6224</v>
      </c>
      <c r="BA3560" s="126" t="str">
        <f t="shared" si="515"/>
        <v>RX2</v>
      </c>
    </row>
    <row r="3561" spans="48:53" hidden="1" x14ac:dyDescent="0.3">
      <c r="AV3561" s="115" t="str">
        <f t="shared" si="514"/>
        <v>RX2DAISY DCS READING</v>
      </c>
      <c r="AW3561" s="126" t="s">
        <v>6221</v>
      </c>
      <c r="AX3561" s="126" t="s">
        <v>6222</v>
      </c>
      <c r="AY3561" s="126" t="s">
        <v>6221</v>
      </c>
      <c r="AZ3561" s="126" t="s">
        <v>6222</v>
      </c>
      <c r="BA3561" s="126" t="str">
        <f t="shared" si="515"/>
        <v>RX2</v>
      </c>
    </row>
    <row r="3562" spans="48:53" hidden="1" x14ac:dyDescent="0.3">
      <c r="AV3562" s="115" t="str">
        <f t="shared" si="514"/>
        <v>RX2DEPARTMENT OF PSYCHIATRY</v>
      </c>
      <c r="AW3562" s="126" t="s">
        <v>6112</v>
      </c>
      <c r="AX3562" s="126" t="s">
        <v>2097</v>
      </c>
      <c r="AY3562" s="126" t="s">
        <v>6112</v>
      </c>
      <c r="AZ3562" s="126" t="s">
        <v>2097</v>
      </c>
      <c r="BA3562" s="126" t="str">
        <f t="shared" si="515"/>
        <v>RX2</v>
      </c>
    </row>
    <row r="3563" spans="48:53" hidden="1" x14ac:dyDescent="0.3">
      <c r="AV3563" s="115" t="str">
        <f t="shared" si="514"/>
        <v>RX2DOCTORS ON CALL BASE</v>
      </c>
      <c r="AW3563" s="126" t="s">
        <v>6010</v>
      </c>
      <c r="AX3563" s="126" t="s">
        <v>6011</v>
      </c>
      <c r="AY3563" s="126" t="s">
        <v>6010</v>
      </c>
      <c r="AZ3563" s="126" t="s">
        <v>6011</v>
      </c>
      <c r="BA3563" s="126" t="str">
        <f t="shared" si="515"/>
        <v>RX2</v>
      </c>
    </row>
    <row r="3564" spans="48:53" hidden="1" x14ac:dyDescent="0.3">
      <c r="AV3564" s="115" t="str">
        <f t="shared" si="514"/>
        <v>RX2DOVE DAY HOSPITAL</v>
      </c>
      <c r="AW3564" s="126" t="s">
        <v>6016</v>
      </c>
      <c r="AX3564" s="126" t="s">
        <v>6017</v>
      </c>
      <c r="AY3564" s="126" t="s">
        <v>6016</v>
      </c>
      <c r="AZ3564" s="126" t="s">
        <v>6017</v>
      </c>
      <c r="BA3564" s="126" t="str">
        <f t="shared" si="515"/>
        <v>RX2</v>
      </c>
    </row>
    <row r="3565" spans="48:53" hidden="1" x14ac:dyDescent="0.3">
      <c r="AV3565" s="115" t="str">
        <f t="shared" si="514"/>
        <v>RX2DOVE WARD</v>
      </c>
      <c r="AW3565" s="126" t="s">
        <v>6018</v>
      </c>
      <c r="AX3565" s="126" t="s">
        <v>3574</v>
      </c>
      <c r="AY3565" s="126" t="s">
        <v>6018</v>
      </c>
      <c r="AZ3565" s="126" t="s">
        <v>3574</v>
      </c>
      <c r="BA3565" s="126" t="str">
        <f t="shared" si="515"/>
        <v>RX2</v>
      </c>
    </row>
    <row r="3566" spans="48:53" hidden="1" x14ac:dyDescent="0.3">
      <c r="AV3566" s="115" t="str">
        <f t="shared" si="514"/>
        <v>RX2DOVE WARD</v>
      </c>
      <c r="AW3566" s="126" t="s">
        <v>6093</v>
      </c>
      <c r="AX3566" s="126" t="s">
        <v>3574</v>
      </c>
      <c r="AY3566" s="126" t="s">
        <v>6093</v>
      </c>
      <c r="AZ3566" s="126" t="s">
        <v>3574</v>
      </c>
      <c r="BA3566" s="126" t="str">
        <f t="shared" si="515"/>
        <v>RX2</v>
      </c>
    </row>
    <row r="3567" spans="48:53" hidden="1" x14ac:dyDescent="0.3">
      <c r="AV3567" s="115" t="str">
        <f t="shared" si="514"/>
        <v>RX2E SX. YOUNGER PERSONS SMS</v>
      </c>
      <c r="AW3567" s="126" t="s">
        <v>5917</v>
      </c>
      <c r="AX3567" s="126" t="s">
        <v>5918</v>
      </c>
      <c r="AY3567" s="126" t="s">
        <v>5917</v>
      </c>
      <c r="AZ3567" s="126" t="s">
        <v>5918</v>
      </c>
      <c r="BA3567" s="126" t="str">
        <f t="shared" si="515"/>
        <v>RX2</v>
      </c>
    </row>
    <row r="3568" spans="48:53" hidden="1" x14ac:dyDescent="0.3">
      <c r="AV3568" s="115" t="str">
        <f t="shared" si="514"/>
        <v>RX2EASTBOURNE / OUSE VALLY SMS</v>
      </c>
      <c r="AW3568" s="126" t="s">
        <v>5915</v>
      </c>
      <c r="AX3568" s="126" t="s">
        <v>5916</v>
      </c>
      <c r="AY3568" s="126" t="s">
        <v>5915</v>
      </c>
      <c r="AZ3568" s="126" t="s">
        <v>5916</v>
      </c>
      <c r="BA3568" s="126" t="str">
        <f t="shared" si="515"/>
        <v>RX2</v>
      </c>
    </row>
    <row r="3569" spans="48:53" hidden="1" x14ac:dyDescent="0.3">
      <c r="AV3569" s="115" t="str">
        <f t="shared" si="514"/>
        <v>RX2EASTBOURNE DISTRICT GENERAL HOSPITAL</v>
      </c>
      <c r="AW3569" s="126" t="s">
        <v>6209</v>
      </c>
      <c r="AX3569" s="126" t="s">
        <v>2801</v>
      </c>
      <c r="AY3569" s="126" t="s">
        <v>6209</v>
      </c>
      <c r="AZ3569" s="126" t="s">
        <v>2801</v>
      </c>
      <c r="BA3569" s="126" t="str">
        <f t="shared" si="515"/>
        <v>RX2</v>
      </c>
    </row>
    <row r="3570" spans="48:53" hidden="1" x14ac:dyDescent="0.3">
      <c r="AV3570" s="115" t="str">
        <f t="shared" si="514"/>
        <v>RX2EASTERGATE BUILDING</v>
      </c>
      <c r="AW3570" s="126" t="s">
        <v>5897</v>
      </c>
      <c r="AX3570" s="126" t="s">
        <v>5898</v>
      </c>
      <c r="AY3570" s="126" t="s">
        <v>5897</v>
      </c>
      <c r="AZ3570" s="126" t="s">
        <v>5898</v>
      </c>
      <c r="BA3570" s="126" t="str">
        <f t="shared" si="515"/>
        <v>RX2</v>
      </c>
    </row>
    <row r="3571" spans="48:53" hidden="1" x14ac:dyDescent="0.3">
      <c r="AV3571" s="115" t="str">
        <f t="shared" si="514"/>
        <v>RX2FERNLEIGH</v>
      </c>
      <c r="AW3571" s="126" t="s">
        <v>6185</v>
      </c>
      <c r="AX3571" s="126" t="s">
        <v>6186</v>
      </c>
      <c r="AY3571" s="126" t="s">
        <v>6185</v>
      </c>
      <c r="AZ3571" s="126" t="s">
        <v>6186</v>
      </c>
      <c r="BA3571" s="126" t="str">
        <f t="shared" si="515"/>
        <v>RX2</v>
      </c>
    </row>
    <row r="3572" spans="48:53" hidden="1" x14ac:dyDescent="0.3">
      <c r="AV3572" s="115" t="str">
        <f t="shared" si="514"/>
        <v>RX2FORENSIC BRIGHTON AND HOVE</v>
      </c>
      <c r="AW3572" s="126" t="s">
        <v>5909</v>
      </c>
      <c r="AX3572" s="126" t="s">
        <v>5910</v>
      </c>
      <c r="AY3572" s="126" t="s">
        <v>5909</v>
      </c>
      <c r="AZ3572" s="126" t="s">
        <v>5910</v>
      </c>
      <c r="BA3572" s="126" t="str">
        <f t="shared" si="515"/>
        <v>RX2</v>
      </c>
    </row>
    <row r="3573" spans="48:53" hidden="1" x14ac:dyDescent="0.3">
      <c r="AV3573" s="115" t="str">
        <f t="shared" si="514"/>
        <v>RX2FORENSIC EASTBOURNE / WEALDEN</v>
      </c>
      <c r="AW3573" s="126" t="s">
        <v>5911</v>
      </c>
      <c r="AX3573" s="126" t="s">
        <v>5912</v>
      </c>
      <c r="AY3573" s="126" t="s">
        <v>5911</v>
      </c>
      <c r="AZ3573" s="126" t="s">
        <v>5912</v>
      </c>
      <c r="BA3573" s="126" t="str">
        <f t="shared" si="515"/>
        <v>RX2</v>
      </c>
    </row>
    <row r="3574" spans="48:53" hidden="1" x14ac:dyDescent="0.3">
      <c r="AV3574" s="115" t="str">
        <f t="shared" si="514"/>
        <v>RX2FORENSIC HASTINGS/ROTHER</v>
      </c>
      <c r="AW3574" s="126" t="s">
        <v>5913</v>
      </c>
      <c r="AX3574" s="126" t="s">
        <v>5914</v>
      </c>
      <c r="AY3574" s="126" t="s">
        <v>5913</v>
      </c>
      <c r="AZ3574" s="126" t="s">
        <v>5914</v>
      </c>
      <c r="BA3574" s="126" t="str">
        <f t="shared" si="515"/>
        <v>RX2</v>
      </c>
    </row>
    <row r="3575" spans="48:53" hidden="1" x14ac:dyDescent="0.3">
      <c r="AV3575" s="115" t="str">
        <f t="shared" si="514"/>
        <v>RX2FORT SOUTHWICK</v>
      </c>
      <c r="AW3575" s="126" t="s">
        <v>6245</v>
      </c>
      <c r="AX3575" s="126" t="s">
        <v>6246</v>
      </c>
      <c r="AY3575" s="126" t="s">
        <v>6245</v>
      </c>
      <c r="AZ3575" s="126" t="s">
        <v>6246</v>
      </c>
      <c r="BA3575" s="126" t="str">
        <f t="shared" si="515"/>
        <v>RX2</v>
      </c>
    </row>
    <row r="3576" spans="48:53" hidden="1" x14ac:dyDescent="0.3">
      <c r="AV3576" s="115" t="str">
        <f t="shared" si="514"/>
        <v>RX2FOXHOLME COTTAGES (1&amp;2)</v>
      </c>
      <c r="AW3576" s="126" t="s">
        <v>5921</v>
      </c>
      <c r="AX3576" s="126" t="s">
        <v>5922</v>
      </c>
      <c r="AY3576" s="126" t="s">
        <v>5921</v>
      </c>
      <c r="AZ3576" s="126" t="s">
        <v>5922</v>
      </c>
      <c r="BA3576" s="126" t="str">
        <f t="shared" si="515"/>
        <v>RX2</v>
      </c>
    </row>
    <row r="3577" spans="48:53" hidden="1" x14ac:dyDescent="0.3">
      <c r="AV3577" s="115" t="str">
        <f t="shared" si="514"/>
        <v>RX2GLEBELANDS CMTHE</v>
      </c>
      <c r="AW3577" s="126" t="s">
        <v>6087</v>
      </c>
      <c r="AX3577" s="126" t="s">
        <v>6088</v>
      </c>
      <c r="AY3577" s="126" t="s">
        <v>6087</v>
      </c>
      <c r="AZ3577" s="126" t="s">
        <v>6088</v>
      </c>
      <c r="BA3577" s="126" t="str">
        <f t="shared" si="515"/>
        <v>RX2</v>
      </c>
    </row>
    <row r="3578" spans="48:53" hidden="1" x14ac:dyDescent="0.3">
      <c r="AV3578" s="115" t="str">
        <f t="shared" si="514"/>
        <v>RX2GOSPORT WAR MEMORIAL HOSPITAL</v>
      </c>
      <c r="AW3578" s="126" t="s">
        <v>6234</v>
      </c>
      <c r="AX3578" s="126" t="s">
        <v>2464</v>
      </c>
      <c r="AY3578" s="126" t="s">
        <v>6234</v>
      </c>
      <c r="AZ3578" s="126" t="s">
        <v>2464</v>
      </c>
      <c r="BA3578" s="126" t="str">
        <f t="shared" si="515"/>
        <v>RX2</v>
      </c>
    </row>
    <row r="3579" spans="48:53" hidden="1" x14ac:dyDescent="0.3">
      <c r="AV3579" s="115" t="str">
        <f t="shared" si="514"/>
        <v>RX2GRANGEMEAD</v>
      </c>
      <c r="AW3579" s="126" t="s">
        <v>6121</v>
      </c>
      <c r="AX3579" s="126" t="s">
        <v>6122</v>
      </c>
      <c r="AY3579" s="126" t="s">
        <v>6121</v>
      </c>
      <c r="AZ3579" s="126" t="s">
        <v>6122</v>
      </c>
      <c r="BA3579" s="126" t="str">
        <f t="shared" si="515"/>
        <v>RX2</v>
      </c>
    </row>
    <row r="3580" spans="48:53" hidden="1" x14ac:dyDescent="0.3">
      <c r="AV3580" s="115" t="str">
        <f t="shared" si="514"/>
        <v>RX2GREENACRES</v>
      </c>
      <c r="AW3580" s="126" t="s">
        <v>6027</v>
      </c>
      <c r="AX3580" s="126" t="s">
        <v>6028</v>
      </c>
      <c r="AY3580" s="126" t="s">
        <v>6027</v>
      </c>
      <c r="AZ3580" s="126" t="s">
        <v>6028</v>
      </c>
      <c r="BA3580" s="126" t="str">
        <f t="shared" si="515"/>
        <v>RX2</v>
      </c>
    </row>
    <row r="3581" spans="48:53" hidden="1" x14ac:dyDescent="0.3">
      <c r="AV3581" s="115" t="str">
        <f t="shared" si="514"/>
        <v>RX2GROVE WARD</v>
      </c>
      <c r="AW3581" s="126" t="s">
        <v>5817</v>
      </c>
      <c r="AX3581" s="126" t="s">
        <v>5818</v>
      </c>
      <c r="AY3581" s="126" t="s">
        <v>5817</v>
      </c>
      <c r="AZ3581" s="126" t="s">
        <v>5818</v>
      </c>
      <c r="BA3581" s="126" t="str">
        <f t="shared" si="515"/>
        <v>RX2</v>
      </c>
    </row>
    <row r="3582" spans="48:53" hidden="1" x14ac:dyDescent="0.3">
      <c r="AV3582" s="115" t="str">
        <f t="shared" si="514"/>
        <v>RX2H &amp; ROTHER SMHT (CS)</v>
      </c>
      <c r="AW3582" s="126" t="s">
        <v>6059</v>
      </c>
      <c r="AX3582" s="126" t="s">
        <v>6060</v>
      </c>
      <c r="AY3582" s="126" t="s">
        <v>6059</v>
      </c>
      <c r="AZ3582" s="126" t="s">
        <v>6060</v>
      </c>
      <c r="BA3582" s="126" t="str">
        <f t="shared" si="515"/>
        <v>RX2</v>
      </c>
    </row>
    <row r="3583" spans="48:53" hidden="1" x14ac:dyDescent="0.3">
      <c r="AV3583" s="115" t="str">
        <f t="shared" si="514"/>
        <v>RX2H &amp; ROTHER SMHT (MA)</v>
      </c>
      <c r="AW3583" s="126" t="s">
        <v>6073</v>
      </c>
      <c r="AX3583" s="126" t="s">
        <v>6074</v>
      </c>
      <c r="AY3583" s="126" t="s">
        <v>6073</v>
      </c>
      <c r="AZ3583" s="126" t="s">
        <v>6074</v>
      </c>
      <c r="BA3583" s="126" t="str">
        <f t="shared" si="515"/>
        <v>RX2</v>
      </c>
    </row>
    <row r="3584" spans="48:53" hidden="1" x14ac:dyDescent="0.3">
      <c r="AV3584" s="115" t="str">
        <f t="shared" si="514"/>
        <v>RX2H &amp; ROTHER SMHT (RMB)</v>
      </c>
      <c r="AW3584" s="126" t="s">
        <v>6053</v>
      </c>
      <c r="AX3584" s="126" t="s">
        <v>6054</v>
      </c>
      <c r="AY3584" s="126" t="s">
        <v>6053</v>
      </c>
      <c r="AZ3584" s="126" t="s">
        <v>6054</v>
      </c>
      <c r="BA3584" s="126" t="str">
        <f t="shared" si="515"/>
        <v>RX2</v>
      </c>
    </row>
    <row r="3585" spans="48:53" hidden="1" x14ac:dyDescent="0.3">
      <c r="AV3585" s="115" t="str">
        <f t="shared" ref="AV3585:AV3648" si="516">CONCATENATE(LEFT(AW3585, 3),AX3585)</f>
        <v>RX2H &amp; ROTHER SMHT (RS)</v>
      </c>
      <c r="AW3585" s="126" t="s">
        <v>6071</v>
      </c>
      <c r="AX3585" s="126" t="s">
        <v>6072</v>
      </c>
      <c r="AY3585" s="126" t="s">
        <v>6071</v>
      </c>
      <c r="AZ3585" s="126" t="s">
        <v>6072</v>
      </c>
      <c r="BA3585" s="126" t="str">
        <f t="shared" ref="BA3585:BA3648" si="517">LEFT(AY3585,3)</f>
        <v>RX2</v>
      </c>
    </row>
    <row r="3586" spans="48:53" hidden="1" x14ac:dyDescent="0.3">
      <c r="AV3586" s="115" t="str">
        <f t="shared" si="516"/>
        <v>RX2H &amp; ROTHER SMHT (SA)</v>
      </c>
      <c r="AW3586" s="126" t="s">
        <v>6055</v>
      </c>
      <c r="AX3586" s="126" t="s">
        <v>6056</v>
      </c>
      <c r="AY3586" s="126" t="s">
        <v>6055</v>
      </c>
      <c r="AZ3586" s="126" t="s">
        <v>6056</v>
      </c>
      <c r="BA3586" s="126" t="str">
        <f t="shared" si="517"/>
        <v>RX2</v>
      </c>
    </row>
    <row r="3587" spans="48:53" hidden="1" x14ac:dyDescent="0.3">
      <c r="AV3587" s="115" t="str">
        <f t="shared" si="516"/>
        <v>RX2H &amp; ROTHER SMHT (SM)</v>
      </c>
      <c r="AW3587" s="126" t="s">
        <v>6057</v>
      </c>
      <c r="AX3587" s="126" t="s">
        <v>6058</v>
      </c>
      <c r="AY3587" s="126" t="s">
        <v>6057</v>
      </c>
      <c r="AZ3587" s="126" t="s">
        <v>6058</v>
      </c>
      <c r="BA3587" s="126" t="str">
        <f t="shared" si="517"/>
        <v>RX2</v>
      </c>
    </row>
    <row r="3588" spans="48:53" hidden="1" x14ac:dyDescent="0.3">
      <c r="AV3588" s="115" t="str">
        <f t="shared" si="516"/>
        <v>RX2H &amp; ROTHER SMHT (SV)</v>
      </c>
      <c r="AW3588" s="126" t="s">
        <v>6075</v>
      </c>
      <c r="AX3588" s="126" t="s">
        <v>6076</v>
      </c>
      <c r="AY3588" s="126" t="s">
        <v>6075</v>
      </c>
      <c r="AZ3588" s="126" t="s">
        <v>6076</v>
      </c>
      <c r="BA3588" s="126" t="str">
        <f t="shared" si="517"/>
        <v>RX2</v>
      </c>
    </row>
    <row r="3589" spans="48:53" hidden="1" x14ac:dyDescent="0.3">
      <c r="AV3589" s="115" t="str">
        <f t="shared" si="516"/>
        <v>RX2HAILSHAM &amp; EASTBOURNE EIS</v>
      </c>
      <c r="AW3589" s="126" t="s">
        <v>5938</v>
      </c>
      <c r="AX3589" s="126" t="s">
        <v>5939</v>
      </c>
      <c r="AY3589" s="126" t="s">
        <v>5938</v>
      </c>
      <c r="AZ3589" s="126" t="s">
        <v>5939</v>
      </c>
      <c r="BA3589" s="126" t="str">
        <f t="shared" si="517"/>
        <v>RX2</v>
      </c>
    </row>
    <row r="3590" spans="48:53" hidden="1" x14ac:dyDescent="0.3">
      <c r="AV3590" s="115" t="str">
        <f t="shared" si="516"/>
        <v>RX2HASTINGS &amp; ROTHER EIS</v>
      </c>
      <c r="AW3590" s="126" t="s">
        <v>6100</v>
      </c>
      <c r="AX3590" s="126" t="s">
        <v>6101</v>
      </c>
      <c r="AY3590" s="126" t="s">
        <v>6100</v>
      </c>
      <c r="AZ3590" s="126" t="s">
        <v>6101</v>
      </c>
      <c r="BA3590" s="126" t="str">
        <f t="shared" si="517"/>
        <v>RX2</v>
      </c>
    </row>
    <row r="3591" spans="48:53" hidden="1" x14ac:dyDescent="0.3">
      <c r="AV3591" s="115" t="str">
        <f t="shared" si="516"/>
        <v>RX2HASTINGS &amp; ROTHER OP (CS)</v>
      </c>
      <c r="AW3591" s="126" t="s">
        <v>5881</v>
      </c>
      <c r="AX3591" s="126" t="s">
        <v>5882</v>
      </c>
      <c r="AY3591" s="126" t="s">
        <v>5881</v>
      </c>
      <c r="AZ3591" s="126" t="s">
        <v>5882</v>
      </c>
      <c r="BA3591" s="126" t="str">
        <f t="shared" si="517"/>
        <v>RX2</v>
      </c>
    </row>
    <row r="3592" spans="48:53" hidden="1" x14ac:dyDescent="0.3">
      <c r="AV3592" s="115" t="str">
        <f t="shared" si="516"/>
        <v>RX2HASTINGS &amp; ROTHER OP (IKM)</v>
      </c>
      <c r="AW3592" s="126" t="s">
        <v>5877</v>
      </c>
      <c r="AX3592" s="126" t="s">
        <v>5878</v>
      </c>
      <c r="AY3592" s="126" t="s">
        <v>5877</v>
      </c>
      <c r="AZ3592" s="126" t="s">
        <v>5878</v>
      </c>
      <c r="BA3592" s="126" t="str">
        <f t="shared" si="517"/>
        <v>RX2</v>
      </c>
    </row>
    <row r="3593" spans="48:53" hidden="1" x14ac:dyDescent="0.3">
      <c r="AV3593" s="115" t="str">
        <f t="shared" si="516"/>
        <v>RX2HASTINGS &amp; ROTHER SMS</v>
      </c>
      <c r="AW3593" s="126" t="s">
        <v>6047</v>
      </c>
      <c r="AX3593" s="126" t="s">
        <v>6048</v>
      </c>
      <c r="AY3593" s="126" t="s">
        <v>6047</v>
      </c>
      <c r="AZ3593" s="126" t="s">
        <v>6048</v>
      </c>
      <c r="BA3593" s="126" t="str">
        <f t="shared" si="517"/>
        <v>RX2</v>
      </c>
    </row>
    <row r="3594" spans="48:53" hidden="1" x14ac:dyDescent="0.3">
      <c r="AV3594" s="115" t="str">
        <f t="shared" si="516"/>
        <v>RX2HASTINGS AND ROTHER LDS</v>
      </c>
      <c r="AW3594" s="126" t="s">
        <v>5875</v>
      </c>
      <c r="AX3594" s="126" t="s">
        <v>5876</v>
      </c>
      <c r="AY3594" s="126" t="s">
        <v>5875</v>
      </c>
      <c r="AZ3594" s="126" t="s">
        <v>5876</v>
      </c>
      <c r="BA3594" s="126" t="str">
        <f t="shared" si="517"/>
        <v>RX2</v>
      </c>
    </row>
    <row r="3595" spans="48:53" hidden="1" x14ac:dyDescent="0.3">
      <c r="AV3595" s="115" t="str">
        <f t="shared" si="516"/>
        <v>RX2HASTINGS DEMENTIA</v>
      </c>
      <c r="AW3595" s="126" t="s">
        <v>5879</v>
      </c>
      <c r="AX3595" s="126" t="s">
        <v>5880</v>
      </c>
      <c r="AY3595" s="126" t="s">
        <v>5879</v>
      </c>
      <c r="AZ3595" s="126" t="s">
        <v>5880</v>
      </c>
      <c r="BA3595" s="126" t="str">
        <f t="shared" si="517"/>
        <v>RX2</v>
      </c>
    </row>
    <row r="3596" spans="48:53" hidden="1" x14ac:dyDescent="0.3">
      <c r="AV3596" s="115" t="str">
        <f t="shared" si="516"/>
        <v>RX2HAVEN WARD</v>
      </c>
      <c r="AW3596" s="126" t="s">
        <v>5805</v>
      </c>
      <c r="AX3596" s="126" t="s">
        <v>5806</v>
      </c>
      <c r="AY3596" s="126" t="s">
        <v>5805</v>
      </c>
      <c r="AZ3596" s="126" t="s">
        <v>5806</v>
      </c>
      <c r="BA3596" s="126" t="str">
        <f t="shared" si="517"/>
        <v>RX2</v>
      </c>
    </row>
    <row r="3597" spans="48:53" hidden="1" x14ac:dyDescent="0.3">
      <c r="AV3597" s="115" t="str">
        <f t="shared" si="516"/>
        <v>RX2HEATHFIELD WARD</v>
      </c>
      <c r="AW3597" s="126" t="s">
        <v>5887</v>
      </c>
      <c r="AX3597" s="126" t="s">
        <v>5888</v>
      </c>
      <c r="AY3597" s="126" t="s">
        <v>5887</v>
      </c>
      <c r="AZ3597" s="126" t="s">
        <v>5888</v>
      </c>
      <c r="BA3597" s="126" t="str">
        <f t="shared" si="517"/>
        <v>RX2</v>
      </c>
    </row>
    <row r="3598" spans="48:53" hidden="1" x14ac:dyDescent="0.3">
      <c r="AV3598" s="115" t="str">
        <f t="shared" si="516"/>
        <v>RX2HIGHMORE</v>
      </c>
      <c r="AW3598" s="126" t="s">
        <v>6113</v>
      </c>
      <c r="AX3598" s="126" t="s">
        <v>6114</v>
      </c>
      <c r="AY3598" s="126" t="s">
        <v>6113</v>
      </c>
      <c r="AZ3598" s="126" t="s">
        <v>6114</v>
      </c>
      <c r="BA3598" s="126" t="str">
        <f t="shared" si="517"/>
        <v>RX2</v>
      </c>
    </row>
    <row r="3599" spans="48:53" hidden="1" x14ac:dyDescent="0.3">
      <c r="AV3599" s="115" t="str">
        <f t="shared" si="516"/>
        <v>RX2HOMEFIELD PLACE</v>
      </c>
      <c r="AW3599" s="126" t="s">
        <v>6115</v>
      </c>
      <c r="AX3599" s="126" t="s">
        <v>6116</v>
      </c>
      <c r="AY3599" s="126" t="s">
        <v>6115</v>
      </c>
      <c r="AZ3599" s="126" t="s">
        <v>6116</v>
      </c>
      <c r="BA3599" s="126" t="str">
        <f t="shared" si="517"/>
        <v>RX2</v>
      </c>
    </row>
    <row r="3600" spans="48:53" hidden="1" x14ac:dyDescent="0.3">
      <c r="AV3600" s="115" t="str">
        <f t="shared" si="516"/>
        <v>RX2HOMEOPATHIC HOSPITAL</v>
      </c>
      <c r="AW3600" s="126" t="s">
        <v>6241</v>
      </c>
      <c r="AX3600" s="126" t="s">
        <v>6242</v>
      </c>
      <c r="AY3600" s="126" t="s">
        <v>6241</v>
      </c>
      <c r="AZ3600" s="126" t="s">
        <v>6242</v>
      </c>
      <c r="BA3600" s="126" t="str">
        <f t="shared" si="517"/>
        <v>RX2</v>
      </c>
    </row>
    <row r="3601" spans="48:53" hidden="1" x14ac:dyDescent="0.3">
      <c r="AV3601" s="115" t="str">
        <f t="shared" si="516"/>
        <v>RX2HOMESTEAD</v>
      </c>
      <c r="AW3601" s="126" t="s">
        <v>6149</v>
      </c>
      <c r="AX3601" s="126" t="s">
        <v>6150</v>
      </c>
      <c r="AY3601" s="126" t="s">
        <v>6149</v>
      </c>
      <c r="AZ3601" s="126" t="s">
        <v>6150</v>
      </c>
      <c r="BA3601" s="126" t="str">
        <f t="shared" si="517"/>
        <v>RX2</v>
      </c>
    </row>
    <row r="3602" spans="48:53" hidden="1" x14ac:dyDescent="0.3">
      <c r="AV3602" s="115" t="str">
        <f t="shared" si="516"/>
        <v>RX2HORSHAM HOSPITAL</v>
      </c>
      <c r="AW3602" s="126" t="s">
        <v>6069</v>
      </c>
      <c r="AX3602" s="126" t="s">
        <v>2817</v>
      </c>
      <c r="AY3602" s="126" t="s">
        <v>6069</v>
      </c>
      <c r="AZ3602" s="126" t="s">
        <v>2817</v>
      </c>
      <c r="BA3602" s="126" t="str">
        <f t="shared" si="517"/>
        <v>RX2</v>
      </c>
    </row>
    <row r="3603" spans="48:53" hidden="1" x14ac:dyDescent="0.3">
      <c r="AV3603" s="115" t="str">
        <f t="shared" si="516"/>
        <v>RX2HORTICULTURE REHABILITATION UNIT</v>
      </c>
      <c r="AW3603" s="126" t="s">
        <v>6141</v>
      </c>
      <c r="AX3603" s="126" t="s">
        <v>6142</v>
      </c>
      <c r="AY3603" s="126" t="s">
        <v>6141</v>
      </c>
      <c r="AZ3603" s="126" t="s">
        <v>6142</v>
      </c>
      <c r="BA3603" s="126" t="str">
        <f t="shared" si="517"/>
        <v>RX2</v>
      </c>
    </row>
    <row r="3604" spans="48:53" hidden="1" x14ac:dyDescent="0.3">
      <c r="AV3604" s="115" t="str">
        <f t="shared" si="516"/>
        <v>RX2HW, L&amp;H ATS DEMENTIA (AK)</v>
      </c>
      <c r="AW3604" s="126" t="s">
        <v>5903</v>
      </c>
      <c r="AX3604" s="126" t="s">
        <v>5904</v>
      </c>
      <c r="AY3604" s="126" t="s">
        <v>5903</v>
      </c>
      <c r="AZ3604" s="126" t="s">
        <v>5904</v>
      </c>
      <c r="BA3604" s="126" t="str">
        <f t="shared" si="517"/>
        <v>RX2</v>
      </c>
    </row>
    <row r="3605" spans="48:53" hidden="1" x14ac:dyDescent="0.3">
      <c r="AV3605" s="115" t="str">
        <f t="shared" si="516"/>
        <v>RX2HW, L&amp;H ATS DEMENTIA (NT)</v>
      </c>
      <c r="AW3605" s="126" t="s">
        <v>5907</v>
      </c>
      <c r="AX3605" s="126" t="s">
        <v>5908</v>
      </c>
      <c r="AY3605" s="126" t="s">
        <v>5907</v>
      </c>
      <c r="AZ3605" s="126" t="s">
        <v>5908</v>
      </c>
      <c r="BA3605" s="126" t="str">
        <f t="shared" si="517"/>
        <v>RX2</v>
      </c>
    </row>
    <row r="3606" spans="48:53" hidden="1" x14ac:dyDescent="0.3">
      <c r="AV3606" s="115" t="str">
        <f t="shared" si="516"/>
        <v>RX2HW, L&amp;H ATS FUNCTIONAL (AK)</v>
      </c>
      <c r="AW3606" s="126" t="s">
        <v>5905</v>
      </c>
      <c r="AX3606" s="126" t="s">
        <v>5906</v>
      </c>
      <c r="AY3606" s="126" t="s">
        <v>5905</v>
      </c>
      <c r="AZ3606" s="126" t="s">
        <v>5906</v>
      </c>
      <c r="BA3606" s="126" t="str">
        <f t="shared" si="517"/>
        <v>RX2</v>
      </c>
    </row>
    <row r="3607" spans="48:53" hidden="1" x14ac:dyDescent="0.3">
      <c r="AV3607" s="115" t="str">
        <f t="shared" si="516"/>
        <v>RX2HW, L&amp;H ATS FUNCTIONAL (MP)</v>
      </c>
      <c r="AW3607" s="126" t="s">
        <v>5930</v>
      </c>
      <c r="AX3607" s="126" t="s">
        <v>5931</v>
      </c>
      <c r="AY3607" s="126" t="s">
        <v>5930</v>
      </c>
      <c r="AZ3607" s="126" t="s">
        <v>5931</v>
      </c>
      <c r="BA3607" s="126" t="str">
        <f t="shared" si="517"/>
        <v>RX2</v>
      </c>
    </row>
    <row r="3608" spans="48:53" hidden="1" x14ac:dyDescent="0.3">
      <c r="AV3608" s="115" t="str">
        <f t="shared" si="516"/>
        <v>RX2HW, L&amp;H ATS FUNCTIONAL (SA)</v>
      </c>
      <c r="AW3608" s="126" t="s">
        <v>5932</v>
      </c>
      <c r="AX3608" s="126" t="s">
        <v>5933</v>
      </c>
      <c r="AY3608" s="126" t="s">
        <v>5932</v>
      </c>
      <c r="AZ3608" s="126" t="s">
        <v>5933</v>
      </c>
      <c r="BA3608" s="126" t="str">
        <f t="shared" si="517"/>
        <v>RX2</v>
      </c>
    </row>
    <row r="3609" spans="48:53" hidden="1" x14ac:dyDescent="0.3">
      <c r="AV3609" s="115" t="str">
        <f t="shared" si="516"/>
        <v>RX2HW, L&amp;H ATS FUNCTIONAL (SO)</v>
      </c>
      <c r="AW3609" s="126" t="s">
        <v>5940</v>
      </c>
      <c r="AX3609" s="126" t="s">
        <v>5941</v>
      </c>
      <c r="AY3609" s="126" t="s">
        <v>5940</v>
      </c>
      <c r="AZ3609" s="126" t="s">
        <v>5941</v>
      </c>
      <c r="BA3609" s="126" t="str">
        <f t="shared" si="517"/>
        <v>RX2</v>
      </c>
    </row>
    <row r="3610" spans="48:53" hidden="1" x14ac:dyDescent="0.3">
      <c r="AV3610" s="115" t="str">
        <f t="shared" si="516"/>
        <v>RX2HW,L&amp;H ATS FUNCTIONAL(NT)</v>
      </c>
      <c r="AW3610" s="126" t="s">
        <v>6089</v>
      </c>
      <c r="AX3610" s="126" t="s">
        <v>6090</v>
      </c>
      <c r="AY3610" s="126" t="s">
        <v>6089</v>
      </c>
      <c r="AZ3610" s="126" t="s">
        <v>6090</v>
      </c>
      <c r="BA3610" s="126" t="str">
        <f t="shared" si="517"/>
        <v>RX2</v>
      </c>
    </row>
    <row r="3611" spans="48:53" hidden="1" x14ac:dyDescent="0.3">
      <c r="AV3611" s="115" t="str">
        <f t="shared" si="516"/>
        <v>RX2ICS QUEENS PARK VILLAS</v>
      </c>
      <c r="AW3611" s="126" t="s">
        <v>6212</v>
      </c>
      <c r="AX3611" s="126" t="s">
        <v>2861</v>
      </c>
      <c r="AY3611" s="126" t="s">
        <v>6212</v>
      </c>
      <c r="AZ3611" s="126" t="s">
        <v>2861</v>
      </c>
      <c r="BA3611" s="126" t="str">
        <f t="shared" si="517"/>
        <v>RX2</v>
      </c>
    </row>
    <row r="3612" spans="48:53" hidden="1" x14ac:dyDescent="0.3">
      <c r="AV3612" s="115" t="str">
        <f t="shared" si="516"/>
        <v>RX2IRIS WARD</v>
      </c>
      <c r="AW3612" s="126" t="s">
        <v>5996</v>
      </c>
      <c r="AX3612" s="126" t="s">
        <v>5997</v>
      </c>
      <c r="AY3612" s="126" t="s">
        <v>5996</v>
      </c>
      <c r="AZ3612" s="126" t="s">
        <v>5997</v>
      </c>
      <c r="BA3612" s="126" t="str">
        <f t="shared" si="517"/>
        <v>RX2</v>
      </c>
    </row>
    <row r="3613" spans="48:53" hidden="1" x14ac:dyDescent="0.3">
      <c r="AV3613" s="115" t="str">
        <f t="shared" si="516"/>
        <v>RX2KENT AND CANTERBURY HOSPITAL</v>
      </c>
      <c r="AW3613" s="126" t="s">
        <v>6219</v>
      </c>
      <c r="AX3613" s="126" t="s">
        <v>6220</v>
      </c>
      <c r="AY3613" s="126" t="s">
        <v>6219</v>
      </c>
      <c r="AZ3613" s="126" t="s">
        <v>6220</v>
      </c>
      <c r="BA3613" s="126" t="str">
        <f t="shared" si="517"/>
        <v>RX2</v>
      </c>
    </row>
    <row r="3614" spans="48:53" hidden="1" x14ac:dyDescent="0.3">
      <c r="AV3614" s="115" t="str">
        <f t="shared" si="516"/>
        <v>RX2LANGLEY GREEN HOSPITAL</v>
      </c>
      <c r="AW3614" s="126" t="s">
        <v>6183</v>
      </c>
      <c r="AX3614" s="126" t="s">
        <v>6184</v>
      </c>
      <c r="AY3614" s="126" t="s">
        <v>6183</v>
      </c>
      <c r="AZ3614" s="126" t="s">
        <v>6184</v>
      </c>
      <c r="BA3614" s="126" t="str">
        <f t="shared" si="517"/>
        <v>RX2</v>
      </c>
    </row>
    <row r="3615" spans="48:53" hidden="1" x14ac:dyDescent="0.3">
      <c r="AV3615" s="115" t="str">
        <f t="shared" si="516"/>
        <v>RX2LARCHWOOD CHILDRENS UNIT</v>
      </c>
      <c r="AW3615" s="126" t="s">
        <v>5946</v>
      </c>
      <c r="AX3615" s="126" t="s">
        <v>5947</v>
      </c>
      <c r="AY3615" s="126" t="s">
        <v>5946</v>
      </c>
      <c r="AZ3615" s="126" t="s">
        <v>5947</v>
      </c>
      <c r="BA3615" s="126" t="str">
        <f t="shared" si="517"/>
        <v>RX2</v>
      </c>
    </row>
    <row r="3616" spans="48:53" hidden="1" x14ac:dyDescent="0.3">
      <c r="AV3616" s="115" t="str">
        <f t="shared" si="516"/>
        <v>RX2LEWES &amp; WEALDEN LDS</v>
      </c>
      <c r="AW3616" s="126" t="s">
        <v>5901</v>
      </c>
      <c r="AX3616" s="126" t="s">
        <v>5902</v>
      </c>
      <c r="AY3616" s="126" t="s">
        <v>5901</v>
      </c>
      <c r="AZ3616" s="126" t="s">
        <v>5902</v>
      </c>
      <c r="BA3616" s="126" t="str">
        <f t="shared" si="517"/>
        <v>RX2</v>
      </c>
    </row>
    <row r="3617" spans="48:53" hidden="1" x14ac:dyDescent="0.3">
      <c r="AV3617" s="115" t="str">
        <f t="shared" si="516"/>
        <v>RX2LEWES VICTORIA HOSPITAL</v>
      </c>
      <c r="AW3617" s="126" t="s">
        <v>6161</v>
      </c>
      <c r="AX3617" s="126" t="s">
        <v>6162</v>
      </c>
      <c r="AY3617" s="126" t="s">
        <v>6161</v>
      </c>
      <c r="AZ3617" s="126" t="s">
        <v>6162</v>
      </c>
      <c r="BA3617" s="126" t="str">
        <f t="shared" si="517"/>
        <v>RX2</v>
      </c>
    </row>
    <row r="3618" spans="48:53" hidden="1" x14ac:dyDescent="0.3">
      <c r="AV3618" s="115" t="str">
        <f t="shared" si="516"/>
        <v>RX2LILAC WARD</v>
      </c>
      <c r="AW3618" s="126" t="s">
        <v>6106</v>
      </c>
      <c r="AX3618" s="126" t="s">
        <v>6107</v>
      </c>
      <c r="AY3618" s="126" t="s">
        <v>6106</v>
      </c>
      <c r="AZ3618" s="126" t="s">
        <v>6107</v>
      </c>
      <c r="BA3618" s="126" t="str">
        <f t="shared" si="517"/>
        <v>RX2</v>
      </c>
    </row>
    <row r="3619" spans="48:53" hidden="1" x14ac:dyDescent="0.3">
      <c r="AV3619" s="115" t="str">
        <f t="shared" si="516"/>
        <v>RX2LINWOOD</v>
      </c>
      <c r="AW3619" s="126" t="s">
        <v>5948</v>
      </c>
      <c r="AX3619" s="126" t="s">
        <v>5949</v>
      </c>
      <c r="AY3619" s="126" t="s">
        <v>5948</v>
      </c>
      <c r="AZ3619" s="126" t="s">
        <v>5949</v>
      </c>
      <c r="BA3619" s="126" t="str">
        <f t="shared" si="517"/>
        <v>RX2</v>
      </c>
    </row>
    <row r="3620" spans="48:53" hidden="1" x14ac:dyDescent="0.3">
      <c r="AV3620" s="115" t="str">
        <f t="shared" si="516"/>
        <v>RX2LITTLECOTE CHILDRENS HOME</v>
      </c>
      <c r="AW3620" s="126" t="s">
        <v>6123</v>
      </c>
      <c r="AX3620" s="126" t="s">
        <v>6124</v>
      </c>
      <c r="AY3620" s="126" t="s">
        <v>6123</v>
      </c>
      <c r="AZ3620" s="126" t="s">
        <v>6124</v>
      </c>
      <c r="BA3620" s="126" t="str">
        <f t="shared" si="517"/>
        <v>RX2</v>
      </c>
    </row>
    <row r="3621" spans="48:53" hidden="1" x14ac:dyDescent="0.3">
      <c r="AV3621" s="115" t="str">
        <f t="shared" si="516"/>
        <v>RX2MARTINS FARM</v>
      </c>
      <c r="AW3621" s="126" t="s">
        <v>5851</v>
      </c>
      <c r="AX3621" s="126" t="s">
        <v>5852</v>
      </c>
      <c r="AY3621" s="126" t="s">
        <v>5851</v>
      </c>
      <c r="AZ3621" s="126" t="s">
        <v>5852</v>
      </c>
      <c r="BA3621" s="126" t="str">
        <f t="shared" si="517"/>
        <v>RX2</v>
      </c>
    </row>
    <row r="3622" spans="48:53" hidden="1" x14ac:dyDescent="0.3">
      <c r="AV3622" s="115" t="str">
        <f t="shared" si="516"/>
        <v>RX2MAYFIELD PLACE</v>
      </c>
      <c r="AW3622" s="126" t="s">
        <v>6151</v>
      </c>
      <c r="AX3622" s="126" t="s">
        <v>6152</v>
      </c>
      <c r="AY3622" s="126" t="s">
        <v>6151</v>
      </c>
      <c r="AZ3622" s="126" t="s">
        <v>6152</v>
      </c>
      <c r="BA3622" s="126" t="str">
        <f t="shared" si="517"/>
        <v>RX2</v>
      </c>
    </row>
    <row r="3623" spans="48:53" hidden="1" x14ac:dyDescent="0.3">
      <c r="AV3623" s="115" t="str">
        <f t="shared" si="516"/>
        <v>RX2MEADOWFIELD</v>
      </c>
      <c r="AW3623" s="126" t="s">
        <v>5976</v>
      </c>
      <c r="AX3623" s="126" t="s">
        <v>5977</v>
      </c>
      <c r="AY3623" s="126" t="s">
        <v>5976</v>
      </c>
      <c r="AZ3623" s="126" t="s">
        <v>5977</v>
      </c>
      <c r="BA3623" s="126" t="str">
        <f t="shared" si="517"/>
        <v>RX2</v>
      </c>
    </row>
    <row r="3624" spans="48:53" hidden="1" x14ac:dyDescent="0.3">
      <c r="AV3624" s="115" t="str">
        <f t="shared" si="516"/>
        <v>RX2MENTAL HEALTH BLOCK, HORSHAM HOSPITAL</v>
      </c>
      <c r="AW3624" s="126" t="s">
        <v>5893</v>
      </c>
      <c r="AX3624" s="126" t="s">
        <v>5894</v>
      </c>
      <c r="AY3624" s="126" t="s">
        <v>5893</v>
      </c>
      <c r="AZ3624" s="126" t="s">
        <v>5894</v>
      </c>
      <c r="BA3624" s="126" t="str">
        <f t="shared" si="517"/>
        <v>RX2</v>
      </c>
    </row>
    <row r="3625" spans="48:53" hidden="1" x14ac:dyDescent="0.3">
      <c r="AV3625" s="115" t="str">
        <f t="shared" si="516"/>
        <v>RX2MERIDIAN WARD</v>
      </c>
      <c r="AW3625" s="126" t="s">
        <v>5809</v>
      </c>
      <c r="AX3625" s="126" t="s">
        <v>5810</v>
      </c>
      <c r="AY3625" s="126" t="s">
        <v>5809</v>
      </c>
      <c r="AZ3625" s="126" t="s">
        <v>5810</v>
      </c>
      <c r="BA3625" s="126" t="str">
        <f t="shared" si="517"/>
        <v>RX2</v>
      </c>
    </row>
    <row r="3626" spans="48:53" hidden="1" x14ac:dyDescent="0.3">
      <c r="AV3626" s="115" t="str">
        <f t="shared" si="516"/>
        <v>RX2MID SUSSEX - LWWDT</v>
      </c>
      <c r="AW3626" s="126" t="s">
        <v>5984</v>
      </c>
      <c r="AX3626" s="126" t="s">
        <v>5985</v>
      </c>
      <c r="AY3626" s="126" t="s">
        <v>5984</v>
      </c>
      <c r="AZ3626" s="126" t="s">
        <v>5985</v>
      </c>
      <c r="BA3626" s="126" t="str">
        <f t="shared" si="517"/>
        <v>RX2</v>
      </c>
    </row>
    <row r="3627" spans="48:53" hidden="1" x14ac:dyDescent="0.3">
      <c r="AV3627" s="115" t="str">
        <f t="shared" si="516"/>
        <v>RX2MID SUSSEX ATC (PJ)</v>
      </c>
      <c r="AW3627" s="126" t="s">
        <v>5988</v>
      </c>
      <c r="AX3627" s="126" t="s">
        <v>5989</v>
      </c>
      <c r="AY3627" s="126" t="s">
        <v>5988</v>
      </c>
      <c r="AZ3627" s="126" t="s">
        <v>5989</v>
      </c>
      <c r="BA3627" s="126" t="str">
        <f t="shared" si="517"/>
        <v>RX2</v>
      </c>
    </row>
    <row r="3628" spans="48:53" hidden="1" x14ac:dyDescent="0.3">
      <c r="AV3628" s="115" t="str">
        <f t="shared" si="516"/>
        <v>RX2MID SUSSEX ATC (SE)</v>
      </c>
      <c r="AW3628" s="126" t="s">
        <v>5986</v>
      </c>
      <c r="AX3628" s="126" t="s">
        <v>5987</v>
      </c>
      <c r="AY3628" s="126" t="s">
        <v>5986</v>
      </c>
      <c r="AZ3628" s="126" t="s">
        <v>5987</v>
      </c>
      <c r="BA3628" s="126" t="str">
        <f t="shared" si="517"/>
        <v>RX2</v>
      </c>
    </row>
    <row r="3629" spans="48:53" hidden="1" x14ac:dyDescent="0.3">
      <c r="AV3629" s="115" t="str">
        <f t="shared" si="516"/>
        <v>RX2MIDHURST COMMUNITY HOSPITAL</v>
      </c>
      <c r="AW3629" s="126" t="s">
        <v>5927</v>
      </c>
      <c r="AX3629" s="126" t="s">
        <v>2807</v>
      </c>
      <c r="AY3629" s="126" t="s">
        <v>5927</v>
      </c>
      <c r="AZ3629" s="126" t="s">
        <v>2807</v>
      </c>
      <c r="BA3629" s="126" t="str">
        <f t="shared" si="517"/>
        <v>RX2</v>
      </c>
    </row>
    <row r="3630" spans="48:53" hidden="1" x14ac:dyDescent="0.3">
      <c r="AV3630" s="115" t="str">
        <f t="shared" si="516"/>
        <v>RX2MILL VIEW HOSPITAL</v>
      </c>
      <c r="AW3630" s="126" t="s">
        <v>5821</v>
      </c>
      <c r="AX3630" s="126" t="s">
        <v>2851</v>
      </c>
      <c r="AY3630" s="126" t="s">
        <v>5821</v>
      </c>
      <c r="AZ3630" s="126" t="s">
        <v>2851</v>
      </c>
      <c r="BA3630" s="126" t="str">
        <f t="shared" si="517"/>
        <v>RX2</v>
      </c>
    </row>
    <row r="3631" spans="48:53" hidden="1" x14ac:dyDescent="0.3">
      <c r="AV3631" s="115" t="str">
        <f t="shared" si="516"/>
        <v>RX2MILTON GRANGE</v>
      </c>
      <c r="AW3631" s="126" t="s">
        <v>6125</v>
      </c>
      <c r="AX3631" s="126" t="s">
        <v>6126</v>
      </c>
      <c r="AY3631" s="126" t="s">
        <v>6125</v>
      </c>
      <c r="AZ3631" s="126" t="s">
        <v>6126</v>
      </c>
      <c r="BA3631" s="126" t="str">
        <f t="shared" si="517"/>
        <v>RX2</v>
      </c>
    </row>
    <row r="3632" spans="48:53" hidden="1" x14ac:dyDescent="0.3">
      <c r="AV3632" s="115" t="str">
        <f t="shared" si="516"/>
        <v>RX2MINSTRELS GALLERY</v>
      </c>
      <c r="AW3632" s="126" t="s">
        <v>6023</v>
      </c>
      <c r="AX3632" s="126" t="s">
        <v>6024</v>
      </c>
      <c r="AY3632" s="126" t="s">
        <v>6023</v>
      </c>
      <c r="AZ3632" s="126" t="s">
        <v>6024</v>
      </c>
      <c r="BA3632" s="126" t="str">
        <f t="shared" si="517"/>
        <v>RX2</v>
      </c>
    </row>
    <row r="3633" spans="48:53" hidden="1" x14ac:dyDescent="0.3">
      <c r="AV3633" s="115" t="str">
        <f t="shared" si="516"/>
        <v>RX2MOAT CROFT</v>
      </c>
      <c r="AW3633" s="126" t="s">
        <v>6129</v>
      </c>
      <c r="AX3633" s="126" t="s">
        <v>6130</v>
      </c>
      <c r="AY3633" s="126" t="s">
        <v>6129</v>
      </c>
      <c r="AZ3633" s="126" t="s">
        <v>6130</v>
      </c>
      <c r="BA3633" s="126" t="str">
        <f t="shared" si="517"/>
        <v>RX2</v>
      </c>
    </row>
    <row r="3634" spans="48:53" hidden="1" x14ac:dyDescent="0.3">
      <c r="AV3634" s="115" t="str">
        <f t="shared" si="516"/>
        <v>RX2MORTUARY</v>
      </c>
      <c r="AW3634" s="126" t="s">
        <v>6065</v>
      </c>
      <c r="AX3634" s="126" t="s">
        <v>6066</v>
      </c>
      <c r="AY3634" s="126" t="s">
        <v>6065</v>
      </c>
      <c r="AZ3634" s="126" t="s">
        <v>6066</v>
      </c>
      <c r="BA3634" s="126" t="str">
        <f t="shared" si="517"/>
        <v>RX2</v>
      </c>
    </row>
    <row r="3635" spans="48:53" hidden="1" x14ac:dyDescent="0.3">
      <c r="AV3635" s="115" t="str">
        <f t="shared" si="516"/>
        <v>RX2MOUNT DENYS</v>
      </c>
      <c r="AW3635" s="126" t="s">
        <v>6176</v>
      </c>
      <c r="AX3635" s="126" t="s">
        <v>6177</v>
      </c>
      <c r="AY3635" s="126" t="s">
        <v>6176</v>
      </c>
      <c r="AZ3635" s="126" t="s">
        <v>6177</v>
      </c>
      <c r="BA3635" s="126" t="str">
        <f t="shared" si="517"/>
        <v>RX2</v>
      </c>
    </row>
    <row r="3636" spans="48:53" hidden="1" x14ac:dyDescent="0.3">
      <c r="AV3636" s="115" t="str">
        <f t="shared" si="516"/>
        <v>RX2NEVILL HOSPITAL</v>
      </c>
      <c r="AW3636" s="126" t="s">
        <v>5822</v>
      </c>
      <c r="AX3636" s="126" t="s">
        <v>2855</v>
      </c>
      <c r="AY3636" s="126" t="s">
        <v>5822</v>
      </c>
      <c r="AZ3636" s="126" t="s">
        <v>2855</v>
      </c>
      <c r="BA3636" s="126" t="str">
        <f t="shared" si="517"/>
        <v>RX2</v>
      </c>
    </row>
    <row r="3637" spans="48:53" hidden="1" x14ac:dyDescent="0.3">
      <c r="AV3637" s="115" t="str">
        <f t="shared" si="516"/>
        <v>RX2NEWHAVEN HILLRISE DAY HOSPITAL</v>
      </c>
      <c r="AW3637" s="126" t="s">
        <v>6153</v>
      </c>
      <c r="AX3637" s="126" t="s">
        <v>6154</v>
      </c>
      <c r="AY3637" s="126" t="s">
        <v>6153</v>
      </c>
      <c r="AZ3637" s="126" t="s">
        <v>6154</v>
      </c>
      <c r="BA3637" s="126" t="str">
        <f t="shared" si="517"/>
        <v>RX2</v>
      </c>
    </row>
    <row r="3638" spans="48:53" hidden="1" x14ac:dyDescent="0.3">
      <c r="AV3638" s="115" t="str">
        <f t="shared" si="516"/>
        <v>RX2NORTH WEST SUSSEX AOT</v>
      </c>
      <c r="AW3638" s="126" t="s">
        <v>6000</v>
      </c>
      <c r="AX3638" s="126" t="s">
        <v>6001</v>
      </c>
      <c r="AY3638" s="126" t="s">
        <v>6000</v>
      </c>
      <c r="AZ3638" s="126" t="s">
        <v>6001</v>
      </c>
      <c r="BA3638" s="126" t="str">
        <f t="shared" si="517"/>
        <v>RX2</v>
      </c>
    </row>
    <row r="3639" spans="48:53" hidden="1" x14ac:dyDescent="0.3">
      <c r="AV3639" s="115" t="str">
        <f t="shared" si="516"/>
        <v>RX2NORTH WEST SUSSEX MAS</v>
      </c>
      <c r="AW3639" s="126" t="s">
        <v>6077</v>
      </c>
      <c r="AX3639" s="126" t="s">
        <v>6078</v>
      </c>
      <c r="AY3639" s="126" t="s">
        <v>6077</v>
      </c>
      <c r="AZ3639" s="126" t="s">
        <v>6078</v>
      </c>
      <c r="BA3639" s="126" t="str">
        <f t="shared" si="517"/>
        <v>RX2</v>
      </c>
    </row>
    <row r="3640" spans="48:53" hidden="1" x14ac:dyDescent="0.3">
      <c r="AV3640" s="115" t="str">
        <f t="shared" si="516"/>
        <v>RX2NORTH WESTERN LWWDT</v>
      </c>
      <c r="AW3640" s="126" t="s">
        <v>5998</v>
      </c>
      <c r="AX3640" s="126" t="s">
        <v>5999</v>
      </c>
      <c r="AY3640" s="126" t="s">
        <v>5998</v>
      </c>
      <c r="AZ3640" s="126" t="s">
        <v>5999</v>
      </c>
      <c r="BA3640" s="126" t="str">
        <f t="shared" si="517"/>
        <v>RX2</v>
      </c>
    </row>
    <row r="3641" spans="48:53" hidden="1" x14ac:dyDescent="0.3">
      <c r="AV3641" s="115" t="str">
        <f t="shared" si="516"/>
        <v>RX2NORTHDOWN</v>
      </c>
      <c r="AW3641" s="126" t="s">
        <v>5853</v>
      </c>
      <c r="AX3641" s="126" t="s">
        <v>5854</v>
      </c>
      <c r="AY3641" s="126" t="s">
        <v>5853</v>
      </c>
      <c r="AZ3641" s="126" t="s">
        <v>5854</v>
      </c>
      <c r="BA3641" s="126" t="str">
        <f t="shared" si="517"/>
        <v>RX2</v>
      </c>
    </row>
    <row r="3642" spans="48:53" hidden="1" x14ac:dyDescent="0.3">
      <c r="AV3642" s="115" t="str">
        <f t="shared" si="516"/>
        <v>RX2NWS.CRS &amp; HTT</v>
      </c>
      <c r="AW3642" s="126" t="s">
        <v>6006</v>
      </c>
      <c r="AX3642" s="126" t="s">
        <v>6007</v>
      </c>
      <c r="AY3642" s="126" t="s">
        <v>6006</v>
      </c>
      <c r="AZ3642" s="126" t="s">
        <v>6007</v>
      </c>
      <c r="BA3642" s="126" t="str">
        <f t="shared" si="517"/>
        <v>RX2</v>
      </c>
    </row>
    <row r="3643" spans="48:53" hidden="1" x14ac:dyDescent="0.3">
      <c r="AV3643" s="115" t="str">
        <f t="shared" si="516"/>
        <v>RX2OAK PARK</v>
      </c>
      <c r="AW3643" s="126" t="s">
        <v>6232</v>
      </c>
      <c r="AX3643" s="126" t="s">
        <v>6233</v>
      </c>
      <c r="AY3643" s="126" t="s">
        <v>6232</v>
      </c>
      <c r="AZ3643" s="126" t="s">
        <v>6233</v>
      </c>
      <c r="BA3643" s="126" t="str">
        <f t="shared" si="517"/>
        <v>RX2</v>
      </c>
    </row>
    <row r="3644" spans="48:53" hidden="1" x14ac:dyDescent="0.3">
      <c r="AV3644" s="115" t="str">
        <f t="shared" si="516"/>
        <v>RX2OAKLANDS WARD</v>
      </c>
      <c r="AW3644" s="126" t="s">
        <v>5956</v>
      </c>
      <c r="AX3644" s="126" t="s">
        <v>5957</v>
      </c>
      <c r="AY3644" s="126" t="s">
        <v>5956</v>
      </c>
      <c r="AZ3644" s="126" t="s">
        <v>5957</v>
      </c>
      <c r="BA3644" s="126" t="str">
        <f t="shared" si="517"/>
        <v>RX2</v>
      </c>
    </row>
    <row r="3645" spans="48:53" hidden="1" x14ac:dyDescent="0.3">
      <c r="AV3645" s="115" t="str">
        <f t="shared" si="516"/>
        <v>RX2OLD MILL SQUARE</v>
      </c>
      <c r="AW3645" s="126" t="s">
        <v>6063</v>
      </c>
      <c r="AX3645" s="126" t="s">
        <v>6064</v>
      </c>
      <c r="AY3645" s="126" t="s">
        <v>6063</v>
      </c>
      <c r="AZ3645" s="126" t="s">
        <v>6064</v>
      </c>
      <c r="BA3645" s="126" t="str">
        <f t="shared" si="517"/>
        <v>RX2</v>
      </c>
    </row>
    <row r="3646" spans="48:53" hidden="1" x14ac:dyDescent="0.3">
      <c r="AV3646" s="115" t="str">
        <f t="shared" si="516"/>
        <v>RX2OLD STEINE (YMCA)</v>
      </c>
      <c r="AW3646" s="126" t="s">
        <v>6202</v>
      </c>
      <c r="AX3646" s="126" t="s">
        <v>6203</v>
      </c>
      <c r="AY3646" s="126" t="s">
        <v>6202</v>
      </c>
      <c r="AZ3646" s="126" t="s">
        <v>6203</v>
      </c>
      <c r="BA3646" s="126" t="str">
        <f t="shared" si="517"/>
        <v>RX2</v>
      </c>
    </row>
    <row r="3647" spans="48:53" hidden="1" x14ac:dyDescent="0.3">
      <c r="AV3647" s="115" t="str">
        <f t="shared" si="516"/>
        <v>RX2ORCHARD WARD</v>
      </c>
      <c r="AW3647" s="126" t="s">
        <v>5819</v>
      </c>
      <c r="AX3647" s="126" t="s">
        <v>5820</v>
      </c>
      <c r="AY3647" s="126" t="s">
        <v>5819</v>
      </c>
      <c r="AZ3647" s="126" t="s">
        <v>5820</v>
      </c>
      <c r="BA3647" s="126" t="str">
        <f t="shared" si="517"/>
        <v>RX2</v>
      </c>
    </row>
    <row r="3648" spans="48:53" hidden="1" x14ac:dyDescent="0.3">
      <c r="AV3648" s="115" t="str">
        <f t="shared" si="516"/>
        <v>RX2PACK-IT (UNIT 17)</v>
      </c>
      <c r="AW3648" s="126" t="s">
        <v>6008</v>
      </c>
      <c r="AX3648" s="126" t="s">
        <v>6009</v>
      </c>
      <c r="AY3648" s="126" t="s">
        <v>6008</v>
      </c>
      <c r="AZ3648" s="126" t="s">
        <v>6009</v>
      </c>
      <c r="BA3648" s="126" t="str">
        <f t="shared" si="517"/>
        <v>RX2</v>
      </c>
    </row>
    <row r="3649" spans="48:53" hidden="1" x14ac:dyDescent="0.3">
      <c r="AV3649" s="115" t="str">
        <f t="shared" ref="AV3649:AV3712" si="518">CONCATENATE(LEFT(AW3649, 3),AX3649)</f>
        <v>RX2PAVILLION WARD</v>
      </c>
      <c r="AW3649" s="126" t="s">
        <v>5811</v>
      </c>
      <c r="AX3649" s="126" t="s">
        <v>5812</v>
      </c>
      <c r="AY3649" s="126" t="s">
        <v>5811</v>
      </c>
      <c r="AZ3649" s="126" t="s">
        <v>5812</v>
      </c>
      <c r="BA3649" s="126" t="str">
        <f t="shared" ref="BA3649:BA3712" si="519">LEFT(AY3649,3)</f>
        <v>RX2</v>
      </c>
    </row>
    <row r="3650" spans="48:53" hidden="1" x14ac:dyDescent="0.3">
      <c r="AV3650" s="115" t="str">
        <f t="shared" si="518"/>
        <v>RX2PRESTON HALL HOSPITAL</v>
      </c>
      <c r="AW3650" s="126" t="s">
        <v>6237</v>
      </c>
      <c r="AX3650" s="126" t="s">
        <v>6238</v>
      </c>
      <c r="AY3650" s="126" t="s">
        <v>6237</v>
      </c>
      <c r="AZ3650" s="126" t="s">
        <v>6238</v>
      </c>
      <c r="BA3650" s="126" t="str">
        <f t="shared" si="519"/>
        <v>RX2</v>
      </c>
    </row>
    <row r="3651" spans="48:53" hidden="1" x14ac:dyDescent="0.3">
      <c r="AV3651" s="115" t="str">
        <f t="shared" si="518"/>
        <v>RX2PRESTON SKREENS</v>
      </c>
      <c r="AW3651" s="126" t="s">
        <v>6235</v>
      </c>
      <c r="AX3651" s="126" t="s">
        <v>6236</v>
      </c>
      <c r="AY3651" s="126" t="s">
        <v>6235</v>
      </c>
      <c r="AZ3651" s="126" t="s">
        <v>6236</v>
      </c>
      <c r="BA3651" s="126" t="str">
        <f t="shared" si="519"/>
        <v>RX2</v>
      </c>
    </row>
    <row r="3652" spans="48:53" hidden="1" x14ac:dyDescent="0.3">
      <c r="AV3652" s="115" t="str">
        <f t="shared" si="518"/>
        <v>RX2PRIMROSE COTTAGES (1&amp;2)</v>
      </c>
      <c r="AW3652" s="126" t="s">
        <v>5891</v>
      </c>
      <c r="AX3652" s="126" t="s">
        <v>5892</v>
      </c>
      <c r="AY3652" s="126" t="s">
        <v>5891</v>
      </c>
      <c r="AZ3652" s="126" t="s">
        <v>5892</v>
      </c>
      <c r="BA3652" s="126" t="str">
        <f t="shared" si="519"/>
        <v>RX2</v>
      </c>
    </row>
    <row r="3653" spans="48:53" hidden="1" x14ac:dyDescent="0.3">
      <c r="AV3653" s="115" t="str">
        <f t="shared" si="518"/>
        <v>RX2PRINCESS ROYAL HOSPITAL</v>
      </c>
      <c r="AW3653" s="126" t="s">
        <v>5872</v>
      </c>
      <c r="AX3653" s="126" t="s">
        <v>2532</v>
      </c>
      <c r="AY3653" s="126" t="s">
        <v>5872</v>
      </c>
      <c r="AZ3653" s="126" t="s">
        <v>2532</v>
      </c>
      <c r="BA3653" s="126" t="str">
        <f t="shared" si="519"/>
        <v>RX2</v>
      </c>
    </row>
    <row r="3654" spans="48:53" hidden="1" x14ac:dyDescent="0.3">
      <c r="AV3654" s="115" t="str">
        <f t="shared" si="518"/>
        <v>RX2PRINTING REHABILITATION UNIT</v>
      </c>
      <c r="AW3654" s="126" t="s">
        <v>6139</v>
      </c>
      <c r="AX3654" s="126" t="s">
        <v>6140</v>
      </c>
      <c r="AY3654" s="126" t="s">
        <v>6139</v>
      </c>
      <c r="AZ3654" s="126" t="s">
        <v>6140</v>
      </c>
      <c r="BA3654" s="126" t="str">
        <f t="shared" si="519"/>
        <v>RX2</v>
      </c>
    </row>
    <row r="3655" spans="48:53" hidden="1" x14ac:dyDescent="0.3">
      <c r="AV3655" s="115" t="str">
        <f t="shared" si="518"/>
        <v>RX2PROMENADE WARD</v>
      </c>
      <c r="AW3655" s="126" t="s">
        <v>5807</v>
      </c>
      <c r="AX3655" s="126" t="s">
        <v>5808</v>
      </c>
      <c r="AY3655" s="126" t="s">
        <v>5807</v>
      </c>
      <c r="AZ3655" s="126" t="s">
        <v>5808</v>
      </c>
      <c r="BA3655" s="126" t="str">
        <f t="shared" si="519"/>
        <v>RX2</v>
      </c>
    </row>
    <row r="3656" spans="48:53" hidden="1" x14ac:dyDescent="0.3">
      <c r="AV3656" s="115" t="str">
        <f t="shared" si="518"/>
        <v>RX2QUEEN VICTORIA HOSPITAL</v>
      </c>
      <c r="AW3656" s="126" t="s">
        <v>6187</v>
      </c>
      <c r="AX3656" s="126" t="s">
        <v>2820</v>
      </c>
      <c r="AY3656" s="126" t="s">
        <v>6187</v>
      </c>
      <c r="AZ3656" s="126" t="s">
        <v>2820</v>
      </c>
      <c r="BA3656" s="126" t="str">
        <f t="shared" si="519"/>
        <v>RX2</v>
      </c>
    </row>
    <row r="3657" spans="48:53" hidden="1" x14ac:dyDescent="0.3">
      <c r="AV3657" s="115" t="str">
        <f t="shared" si="518"/>
        <v>RX2REGENCY WARD</v>
      </c>
      <c r="AW3657" s="126" t="s">
        <v>5813</v>
      </c>
      <c r="AX3657" s="126" t="s">
        <v>5814</v>
      </c>
      <c r="AY3657" s="126" t="s">
        <v>5813</v>
      </c>
      <c r="AZ3657" s="126" t="s">
        <v>5814</v>
      </c>
      <c r="BA3657" s="126" t="str">
        <f t="shared" si="519"/>
        <v>RX2</v>
      </c>
    </row>
    <row r="3658" spans="48:53" hidden="1" x14ac:dyDescent="0.3">
      <c r="AV3658" s="115" t="str">
        <f t="shared" si="518"/>
        <v>RX2REHABILITATION BRIGHTON</v>
      </c>
      <c r="AW3658" s="126" t="s">
        <v>5860</v>
      </c>
      <c r="AX3658" s="126" t="s">
        <v>5861</v>
      </c>
      <c r="AY3658" s="126" t="s">
        <v>5860</v>
      </c>
      <c r="AZ3658" s="126" t="s">
        <v>5861</v>
      </c>
      <c r="BA3658" s="126" t="str">
        <f t="shared" si="519"/>
        <v>RX2</v>
      </c>
    </row>
    <row r="3659" spans="48:53" hidden="1" x14ac:dyDescent="0.3">
      <c r="AV3659" s="115" t="str">
        <f t="shared" si="518"/>
        <v>RX2ROBOROUGH DAY HOSPITAL</v>
      </c>
      <c r="AW3659" s="126" t="s">
        <v>6135</v>
      </c>
      <c r="AX3659" s="126" t="s">
        <v>6136</v>
      </c>
      <c r="AY3659" s="126" t="s">
        <v>6135</v>
      </c>
      <c r="AZ3659" s="126" t="s">
        <v>6136</v>
      </c>
      <c r="BA3659" s="126" t="str">
        <f t="shared" si="519"/>
        <v>RX2</v>
      </c>
    </row>
    <row r="3660" spans="48:53" hidden="1" x14ac:dyDescent="0.3">
      <c r="AV3660" s="115" t="str">
        <f t="shared" si="518"/>
        <v>RX2ROSE WARD</v>
      </c>
      <c r="AW3660" s="126" t="s">
        <v>6104</v>
      </c>
      <c r="AX3660" s="126" t="s">
        <v>6105</v>
      </c>
      <c r="AY3660" s="126" t="s">
        <v>6104</v>
      </c>
      <c r="AZ3660" s="126" t="s">
        <v>6105</v>
      </c>
      <c r="BA3660" s="126" t="str">
        <f t="shared" si="519"/>
        <v>RX2</v>
      </c>
    </row>
    <row r="3661" spans="48:53" hidden="1" x14ac:dyDescent="0.3">
      <c r="AV3661" s="115" t="str">
        <f t="shared" si="518"/>
        <v>RX2ROSEMARY PARK</v>
      </c>
      <c r="AW3661" s="126" t="s">
        <v>6188</v>
      </c>
      <c r="AX3661" s="126" t="s">
        <v>6189</v>
      </c>
      <c r="AY3661" s="126" t="s">
        <v>6188</v>
      </c>
      <c r="AZ3661" s="126" t="s">
        <v>6189</v>
      </c>
      <c r="BA3661" s="126" t="str">
        <f t="shared" si="519"/>
        <v>RX2</v>
      </c>
    </row>
    <row r="3662" spans="48:53" hidden="1" x14ac:dyDescent="0.3">
      <c r="AV3662" s="115" t="str">
        <f t="shared" si="518"/>
        <v>RX2ROTHERFIELD MEWS (1&amp;2)</v>
      </c>
      <c r="AW3662" s="126" t="s">
        <v>5928</v>
      </c>
      <c r="AX3662" s="126" t="s">
        <v>5929</v>
      </c>
      <c r="AY3662" s="126" t="s">
        <v>5928</v>
      </c>
      <c r="AZ3662" s="126" t="s">
        <v>5929</v>
      </c>
      <c r="BA3662" s="126" t="str">
        <f t="shared" si="519"/>
        <v>RX2</v>
      </c>
    </row>
    <row r="3663" spans="48:53" hidden="1" x14ac:dyDescent="0.3">
      <c r="AV3663" s="115" t="str">
        <f t="shared" si="518"/>
        <v>RX2ROYAL SUSSEX COUNTY HOSPITAL</v>
      </c>
      <c r="AW3663" s="126" t="s">
        <v>6179</v>
      </c>
      <c r="AX3663" s="126" t="s">
        <v>6180</v>
      </c>
      <c r="AY3663" s="126" t="s">
        <v>6179</v>
      </c>
      <c r="AZ3663" s="126" t="s">
        <v>6180</v>
      </c>
      <c r="BA3663" s="126" t="str">
        <f t="shared" si="519"/>
        <v>RX2</v>
      </c>
    </row>
    <row r="3664" spans="48:53" hidden="1" x14ac:dyDescent="0.3">
      <c r="AV3664" s="115" t="str">
        <f t="shared" si="518"/>
        <v>RX2RYE MEMORIAL HOSPITAL</v>
      </c>
      <c r="AW3664" s="126" t="s">
        <v>6061</v>
      </c>
      <c r="AX3664" s="126" t="s">
        <v>6062</v>
      </c>
      <c r="AY3664" s="126" t="s">
        <v>6061</v>
      </c>
      <c r="AZ3664" s="126" t="s">
        <v>6062</v>
      </c>
      <c r="BA3664" s="126" t="str">
        <f t="shared" si="519"/>
        <v>RX2</v>
      </c>
    </row>
    <row r="3665" spans="48:53" hidden="1" x14ac:dyDescent="0.3">
      <c r="AV3665" s="115" t="str">
        <f t="shared" si="518"/>
        <v>RX2RYE MEMORIAL HOSPITAL</v>
      </c>
      <c r="AW3665" s="126" t="s">
        <v>6206</v>
      </c>
      <c r="AX3665" s="126" t="s">
        <v>6062</v>
      </c>
      <c r="AY3665" s="126" t="s">
        <v>6206</v>
      </c>
      <c r="AZ3665" s="126" t="s">
        <v>6062</v>
      </c>
      <c r="BA3665" s="126" t="str">
        <f t="shared" si="519"/>
        <v>RX2</v>
      </c>
    </row>
    <row r="3666" spans="48:53" hidden="1" x14ac:dyDescent="0.3">
      <c r="AV3666" s="115" t="str">
        <f t="shared" si="518"/>
        <v>RX2SEAFORD DAY HOSPITAL</v>
      </c>
      <c r="AW3666" s="126" t="s">
        <v>6117</v>
      </c>
      <c r="AX3666" s="126" t="s">
        <v>6118</v>
      </c>
      <c r="AY3666" s="126" t="s">
        <v>6117</v>
      </c>
      <c r="AZ3666" s="126" t="s">
        <v>6118</v>
      </c>
      <c r="BA3666" s="126" t="str">
        <f t="shared" si="519"/>
        <v>RX2</v>
      </c>
    </row>
    <row r="3667" spans="48:53" hidden="1" x14ac:dyDescent="0.3">
      <c r="AV3667" s="115" t="str">
        <f t="shared" si="518"/>
        <v>RX2SEASIDE CHILDRENS HOME</v>
      </c>
      <c r="AW3667" s="126" t="s">
        <v>6133</v>
      </c>
      <c r="AX3667" s="126" t="s">
        <v>6134</v>
      </c>
      <c r="AY3667" s="126" t="s">
        <v>6133</v>
      </c>
      <c r="AZ3667" s="126" t="s">
        <v>6134</v>
      </c>
      <c r="BA3667" s="126" t="str">
        <f t="shared" si="519"/>
        <v>RX2</v>
      </c>
    </row>
    <row r="3668" spans="48:53" hidden="1" x14ac:dyDescent="0.3">
      <c r="AV3668" s="115" t="str">
        <f t="shared" si="518"/>
        <v>RX2SMS E'BOURNE - BUXTED</v>
      </c>
      <c r="AW3668" s="126" t="s">
        <v>6045</v>
      </c>
      <c r="AX3668" s="126" t="s">
        <v>6046</v>
      </c>
      <c r="AY3668" s="126" t="s">
        <v>6045</v>
      </c>
      <c r="AZ3668" s="126" t="s">
        <v>6046</v>
      </c>
      <c r="BA3668" s="126" t="str">
        <f t="shared" si="519"/>
        <v>RX2</v>
      </c>
    </row>
    <row r="3669" spans="48:53" hidden="1" x14ac:dyDescent="0.3">
      <c r="AV3669" s="115" t="str">
        <f t="shared" si="518"/>
        <v>RX2SMS E'BOURNE - CHAPEL ST</v>
      </c>
      <c r="AW3669" s="126" t="s">
        <v>6043</v>
      </c>
      <c r="AX3669" s="126" t="s">
        <v>6044</v>
      </c>
      <c r="AY3669" s="126" t="s">
        <v>6043</v>
      </c>
      <c r="AZ3669" s="126" t="s">
        <v>6044</v>
      </c>
      <c r="BA3669" s="126" t="str">
        <f t="shared" si="519"/>
        <v>RX2</v>
      </c>
    </row>
    <row r="3670" spans="48:53" hidden="1" x14ac:dyDescent="0.3">
      <c r="AV3670" s="115" t="str">
        <f t="shared" si="518"/>
        <v>RX2SMS E'BOURNE - GREEN ST</v>
      </c>
      <c r="AW3670" s="126" t="s">
        <v>6037</v>
      </c>
      <c r="AX3670" s="126" t="s">
        <v>6038</v>
      </c>
      <c r="AY3670" s="126" t="s">
        <v>6037</v>
      </c>
      <c r="AZ3670" s="126" t="s">
        <v>6038</v>
      </c>
      <c r="BA3670" s="126" t="str">
        <f t="shared" si="519"/>
        <v>RX2</v>
      </c>
    </row>
    <row r="3671" spans="48:53" hidden="1" x14ac:dyDescent="0.3">
      <c r="AV3671" s="115" t="str">
        <f t="shared" si="518"/>
        <v>RX2SMS E'BOURNE - SEASIDE</v>
      </c>
      <c r="AW3671" s="126" t="s">
        <v>6039</v>
      </c>
      <c r="AX3671" s="126" t="s">
        <v>6040</v>
      </c>
      <c r="AY3671" s="126" t="s">
        <v>6039</v>
      </c>
      <c r="AZ3671" s="126" t="s">
        <v>6040</v>
      </c>
      <c r="BA3671" s="126" t="str">
        <f t="shared" si="519"/>
        <v>RX2</v>
      </c>
    </row>
    <row r="3672" spans="48:53" hidden="1" x14ac:dyDescent="0.3">
      <c r="AV3672" s="115" t="str">
        <f t="shared" si="518"/>
        <v>RX2SMS E'BOURNE - ST ANDREWS</v>
      </c>
      <c r="AW3672" s="126" t="s">
        <v>6041</v>
      </c>
      <c r="AX3672" s="126" t="s">
        <v>6042</v>
      </c>
      <c r="AY3672" s="126" t="s">
        <v>6041</v>
      </c>
      <c r="AZ3672" s="126" t="s">
        <v>6042</v>
      </c>
      <c r="BA3672" s="126" t="str">
        <f t="shared" si="519"/>
        <v>RX2</v>
      </c>
    </row>
    <row r="3673" spans="48:53" hidden="1" x14ac:dyDescent="0.3">
      <c r="AV3673" s="115" t="str">
        <f t="shared" si="518"/>
        <v>RX2SMS HASTINGS - CARISBROOKE</v>
      </c>
      <c r="AW3673" s="126" t="s">
        <v>6031</v>
      </c>
      <c r="AX3673" s="126" t="s">
        <v>6032</v>
      </c>
      <c r="AY3673" s="126" t="s">
        <v>6031</v>
      </c>
      <c r="AZ3673" s="126" t="s">
        <v>6032</v>
      </c>
      <c r="BA3673" s="126" t="str">
        <f t="shared" si="519"/>
        <v>RX2</v>
      </c>
    </row>
    <row r="3674" spans="48:53" hidden="1" x14ac:dyDescent="0.3">
      <c r="AV3674" s="115" t="str">
        <f t="shared" si="518"/>
        <v>RX2SMS HASTINGS - COLLINGTON</v>
      </c>
      <c r="AW3674" s="126" t="s">
        <v>6033</v>
      </c>
      <c r="AX3674" s="126" t="s">
        <v>6034</v>
      </c>
      <c r="AY3674" s="126" t="s">
        <v>6033</v>
      </c>
      <c r="AZ3674" s="126" t="s">
        <v>6034</v>
      </c>
      <c r="BA3674" s="126" t="str">
        <f t="shared" si="519"/>
        <v>RX2</v>
      </c>
    </row>
    <row r="3675" spans="48:53" hidden="1" x14ac:dyDescent="0.3">
      <c r="AV3675" s="115" t="str">
        <f t="shared" si="518"/>
        <v>RX2SMS HASTINGS - CORNWALLIS</v>
      </c>
      <c r="AW3675" s="126" t="s">
        <v>6029</v>
      </c>
      <c r="AX3675" s="126" t="s">
        <v>6030</v>
      </c>
      <c r="AY3675" s="126" t="s">
        <v>6029</v>
      </c>
      <c r="AZ3675" s="126" t="s">
        <v>6030</v>
      </c>
      <c r="BA3675" s="126" t="str">
        <f t="shared" si="519"/>
        <v>RX2</v>
      </c>
    </row>
    <row r="3676" spans="48:53" hidden="1" x14ac:dyDescent="0.3">
      <c r="AV3676" s="115" t="str">
        <f t="shared" si="518"/>
        <v>RX2SMS HASTINGS - HOLLINGTON</v>
      </c>
      <c r="AW3676" s="126" t="s">
        <v>6051</v>
      </c>
      <c r="AX3676" s="126" t="s">
        <v>6052</v>
      </c>
      <c r="AY3676" s="126" t="s">
        <v>6051</v>
      </c>
      <c r="AZ3676" s="126" t="s">
        <v>6052</v>
      </c>
      <c r="BA3676" s="126" t="str">
        <f t="shared" si="519"/>
        <v>RX2</v>
      </c>
    </row>
    <row r="3677" spans="48:53" hidden="1" x14ac:dyDescent="0.3">
      <c r="AV3677" s="115" t="str">
        <f t="shared" si="518"/>
        <v>RX2SMS HASTINGS - SIDLEY</v>
      </c>
      <c r="AW3677" s="126" t="s">
        <v>6035</v>
      </c>
      <c r="AX3677" s="126" t="s">
        <v>6036</v>
      </c>
      <c r="AY3677" s="126" t="s">
        <v>6035</v>
      </c>
      <c r="AZ3677" s="126" t="s">
        <v>6036</v>
      </c>
      <c r="BA3677" s="126" t="str">
        <f t="shared" si="519"/>
        <v>RX2</v>
      </c>
    </row>
    <row r="3678" spans="48:53" hidden="1" x14ac:dyDescent="0.3">
      <c r="AV3678" s="115" t="str">
        <f t="shared" si="518"/>
        <v>RX2SMS HASTINGS - SILVER</v>
      </c>
      <c r="AW3678" s="126" t="s">
        <v>6049</v>
      </c>
      <c r="AX3678" s="126" t="s">
        <v>6050</v>
      </c>
      <c r="AY3678" s="126" t="s">
        <v>6049</v>
      </c>
      <c r="AZ3678" s="126" t="s">
        <v>6050</v>
      </c>
      <c r="BA3678" s="126" t="str">
        <f t="shared" si="519"/>
        <v>RX2</v>
      </c>
    </row>
    <row r="3679" spans="48:53" hidden="1" x14ac:dyDescent="0.3">
      <c r="AV3679" s="115" t="str">
        <f t="shared" si="518"/>
        <v>RX2SOUTHDOWN</v>
      </c>
      <c r="AW3679" s="126" t="s">
        <v>5974</v>
      </c>
      <c r="AX3679" s="126" t="s">
        <v>5975</v>
      </c>
      <c r="AY3679" s="126" t="s">
        <v>5974</v>
      </c>
      <c r="AZ3679" s="126" t="s">
        <v>5975</v>
      </c>
      <c r="BA3679" s="126" t="str">
        <f t="shared" si="519"/>
        <v>RX2</v>
      </c>
    </row>
    <row r="3680" spans="48:53" hidden="1" x14ac:dyDescent="0.3">
      <c r="AV3680" s="115" t="str">
        <f t="shared" si="518"/>
        <v>RX2SOUTHLANDS HOSPITAL</v>
      </c>
      <c r="AW3680" s="126" t="s">
        <v>5857</v>
      </c>
      <c r="AX3680" s="126" t="s">
        <v>2803</v>
      </c>
      <c r="AY3680" s="126" t="s">
        <v>5857</v>
      </c>
      <c r="AZ3680" s="126" t="s">
        <v>2803</v>
      </c>
      <c r="BA3680" s="126" t="str">
        <f t="shared" si="519"/>
        <v>RX2</v>
      </c>
    </row>
    <row r="3681" spans="48:53" hidden="1" x14ac:dyDescent="0.3">
      <c r="AV3681" s="115" t="str">
        <f t="shared" si="518"/>
        <v>RX2SPRINGVALE CMHC (EAST GRINSTEAD)</v>
      </c>
      <c r="AW3681" s="126" t="s">
        <v>5968</v>
      </c>
      <c r="AX3681" s="126" t="s">
        <v>5969</v>
      </c>
      <c r="AY3681" s="126" t="s">
        <v>5968</v>
      </c>
      <c r="AZ3681" s="126" t="s">
        <v>5969</v>
      </c>
      <c r="BA3681" s="126" t="str">
        <f t="shared" si="519"/>
        <v>RX2</v>
      </c>
    </row>
    <row r="3682" spans="48:53" hidden="1" x14ac:dyDescent="0.3">
      <c r="AV3682" s="115" t="str">
        <f t="shared" si="518"/>
        <v>RX2ST PETERS PLACE</v>
      </c>
      <c r="AW3682" s="126" t="s">
        <v>6174</v>
      </c>
      <c r="AX3682" s="126" t="s">
        <v>6175</v>
      </c>
      <c r="AY3682" s="126" t="s">
        <v>6174</v>
      </c>
      <c r="AZ3682" s="126" t="s">
        <v>6175</v>
      </c>
      <c r="BA3682" s="126" t="str">
        <f t="shared" si="519"/>
        <v>RX2</v>
      </c>
    </row>
    <row r="3683" spans="48:53" hidden="1" x14ac:dyDescent="0.3">
      <c r="AV3683" s="115" t="str">
        <f t="shared" si="518"/>
        <v>RX2ST RICHARDS HOSPITAL</v>
      </c>
      <c r="AW3683" s="126" t="s">
        <v>6243</v>
      </c>
      <c r="AX3683" s="126" t="s">
        <v>2811</v>
      </c>
      <c r="AY3683" s="126" t="s">
        <v>6243</v>
      </c>
      <c r="AZ3683" s="126" t="s">
        <v>2811</v>
      </c>
      <c r="BA3683" s="126" t="str">
        <f t="shared" si="519"/>
        <v>RX2</v>
      </c>
    </row>
    <row r="3684" spans="48:53" hidden="1" x14ac:dyDescent="0.3">
      <c r="AV3684" s="115" t="str">
        <f t="shared" si="518"/>
        <v>RX2STOWFORD</v>
      </c>
      <c r="AW3684" s="126" t="s">
        <v>5799</v>
      </c>
      <c r="AX3684" s="126" t="s">
        <v>5800</v>
      </c>
      <c r="AY3684" s="126" t="s">
        <v>5799</v>
      </c>
      <c r="AZ3684" s="126" t="s">
        <v>5800</v>
      </c>
      <c r="BA3684" s="126" t="str">
        <f t="shared" si="519"/>
        <v>RX2</v>
      </c>
    </row>
    <row r="3685" spans="48:53" hidden="1" x14ac:dyDescent="0.3">
      <c r="AV3685" s="115" t="str">
        <f t="shared" si="518"/>
        <v>RX2STURTON PLACE</v>
      </c>
      <c r="AW3685" s="126" t="s">
        <v>6131</v>
      </c>
      <c r="AX3685" s="126" t="s">
        <v>6132</v>
      </c>
      <c r="AY3685" s="126" t="s">
        <v>6131</v>
      </c>
      <c r="AZ3685" s="126" t="s">
        <v>6132</v>
      </c>
      <c r="BA3685" s="126" t="str">
        <f t="shared" si="519"/>
        <v>RX2</v>
      </c>
    </row>
    <row r="3686" spans="48:53" hidden="1" x14ac:dyDescent="0.3">
      <c r="AV3686" s="115" t="str">
        <f t="shared" si="518"/>
        <v>RX2SUMMERFOLD CMHC (BURGESS HILL)</v>
      </c>
      <c r="AW3686" s="126" t="s">
        <v>5970</v>
      </c>
      <c r="AX3686" s="126" t="s">
        <v>5971</v>
      </c>
      <c r="AY3686" s="126" t="s">
        <v>5970</v>
      </c>
      <c r="AZ3686" s="126" t="s">
        <v>5971</v>
      </c>
      <c r="BA3686" s="126" t="str">
        <f t="shared" si="519"/>
        <v>RX2</v>
      </c>
    </row>
    <row r="3687" spans="48:53" hidden="1" x14ac:dyDescent="0.3">
      <c r="AV3687" s="115" t="str">
        <f t="shared" si="518"/>
        <v>RX2SUSSEX BEACON</v>
      </c>
      <c r="AW3687" s="126" t="s">
        <v>6190</v>
      </c>
      <c r="AX3687" s="126" t="s">
        <v>6191</v>
      </c>
      <c r="AY3687" s="126" t="s">
        <v>6190</v>
      </c>
      <c r="AZ3687" s="126" t="s">
        <v>6191</v>
      </c>
      <c r="BA3687" s="126" t="str">
        <f t="shared" si="519"/>
        <v>RX2</v>
      </c>
    </row>
    <row r="3688" spans="48:53" hidden="1" x14ac:dyDescent="0.3">
      <c r="AV3688" s="115" t="str">
        <f t="shared" si="518"/>
        <v>RX2SUSSEX CARE</v>
      </c>
      <c r="AW3688" s="126" t="s">
        <v>6192</v>
      </c>
      <c r="AX3688" s="126" t="s">
        <v>6193</v>
      </c>
      <c r="AY3688" s="126" t="s">
        <v>6192</v>
      </c>
      <c r="AZ3688" s="126" t="s">
        <v>6193</v>
      </c>
      <c r="BA3688" s="126" t="str">
        <f t="shared" si="519"/>
        <v>RX2</v>
      </c>
    </row>
    <row r="3689" spans="48:53" hidden="1" x14ac:dyDescent="0.3">
      <c r="AV3689" s="115" t="str">
        <f t="shared" si="518"/>
        <v>RX2TAKE TWO</v>
      </c>
      <c r="AW3689" s="126" t="s">
        <v>5823</v>
      </c>
      <c r="AX3689" s="126" t="s">
        <v>5824</v>
      </c>
      <c r="AY3689" s="126" t="s">
        <v>5823</v>
      </c>
      <c r="AZ3689" s="126" t="s">
        <v>5824</v>
      </c>
      <c r="BA3689" s="126" t="str">
        <f t="shared" si="519"/>
        <v>RX2</v>
      </c>
    </row>
    <row r="3690" spans="48:53" hidden="1" x14ac:dyDescent="0.3">
      <c r="AV3690" s="115" t="str">
        <f t="shared" si="518"/>
        <v>RX2TEASEL CHILDRENS HOME</v>
      </c>
      <c r="AW3690" s="126" t="s">
        <v>6147</v>
      </c>
      <c r="AX3690" s="126" t="s">
        <v>6148</v>
      </c>
      <c r="AY3690" s="126" t="s">
        <v>6147</v>
      </c>
      <c r="AZ3690" s="126" t="s">
        <v>6148</v>
      </c>
      <c r="BA3690" s="126" t="str">
        <f t="shared" si="519"/>
        <v>RX2</v>
      </c>
    </row>
    <row r="3691" spans="48:53" hidden="1" x14ac:dyDescent="0.3">
      <c r="AV3691" s="115" t="str">
        <f t="shared" si="518"/>
        <v>RX2THE BOURNE</v>
      </c>
      <c r="AW3691" s="126" t="s">
        <v>6137</v>
      </c>
      <c r="AX3691" s="126" t="s">
        <v>6138</v>
      </c>
      <c r="AY3691" s="126" t="s">
        <v>6137</v>
      </c>
      <c r="AZ3691" s="126" t="s">
        <v>6138</v>
      </c>
      <c r="BA3691" s="126" t="str">
        <f t="shared" si="519"/>
        <v>RX2</v>
      </c>
    </row>
    <row r="3692" spans="48:53" hidden="1" x14ac:dyDescent="0.3">
      <c r="AV3692" s="115" t="str">
        <f t="shared" si="518"/>
        <v>RX2THE BRIDGE</v>
      </c>
      <c r="AW3692" s="126" t="s">
        <v>6231</v>
      </c>
      <c r="AX3692" s="126" t="s">
        <v>3180</v>
      </c>
      <c r="AY3692" s="126" t="s">
        <v>6231</v>
      </c>
      <c r="AZ3692" s="126" t="s">
        <v>3180</v>
      </c>
      <c r="BA3692" s="126" t="str">
        <f t="shared" si="519"/>
        <v>RX2</v>
      </c>
    </row>
    <row r="3693" spans="48:53" hidden="1" x14ac:dyDescent="0.3">
      <c r="AV3693" s="115" t="str">
        <f t="shared" si="518"/>
        <v>RX2THE CEDARS</v>
      </c>
      <c r="AW3693" s="126" t="s">
        <v>6146</v>
      </c>
      <c r="AX3693" s="126" t="s">
        <v>1692</v>
      </c>
      <c r="AY3693" s="126" t="s">
        <v>6146</v>
      </c>
      <c r="AZ3693" s="126" t="s">
        <v>1692</v>
      </c>
      <c r="BA3693" s="126" t="str">
        <f t="shared" si="519"/>
        <v>RX2</v>
      </c>
    </row>
    <row r="3694" spans="48:53" hidden="1" x14ac:dyDescent="0.3">
      <c r="AV3694" s="115" t="str">
        <f t="shared" si="518"/>
        <v>RX2THE CHAPEL (HELLINGLY SITE)</v>
      </c>
      <c r="AW3694" s="126" t="s">
        <v>6155</v>
      </c>
      <c r="AX3694" s="126" t="s">
        <v>6156</v>
      </c>
      <c r="AY3694" s="126" t="s">
        <v>6155</v>
      </c>
      <c r="AZ3694" s="126" t="s">
        <v>6156</v>
      </c>
      <c r="BA3694" s="126" t="str">
        <f t="shared" si="519"/>
        <v>RX2</v>
      </c>
    </row>
    <row r="3695" spans="48:53" hidden="1" x14ac:dyDescent="0.3">
      <c r="AV3695" s="115" t="str">
        <f t="shared" si="518"/>
        <v>RX2THE COTTAGE - HORSHAM HOSPITAL</v>
      </c>
      <c r="AW3695" s="126" t="s">
        <v>5978</v>
      </c>
      <c r="AX3695" s="126" t="s">
        <v>5979</v>
      </c>
      <c r="AY3695" s="126" t="s">
        <v>5978</v>
      </c>
      <c r="AZ3695" s="126" t="s">
        <v>5979</v>
      </c>
      <c r="BA3695" s="126" t="str">
        <f t="shared" si="519"/>
        <v>RX2</v>
      </c>
    </row>
    <row r="3696" spans="48:53" hidden="1" x14ac:dyDescent="0.3">
      <c r="AV3696" s="115" t="str">
        <f t="shared" si="518"/>
        <v>RX2THE CRECHE</v>
      </c>
      <c r="AW3696" s="126" t="s">
        <v>6157</v>
      </c>
      <c r="AX3696" s="126" t="s">
        <v>6158</v>
      </c>
      <c r="AY3696" s="126" t="s">
        <v>6157</v>
      </c>
      <c r="AZ3696" s="126" t="s">
        <v>6158</v>
      </c>
      <c r="BA3696" s="126" t="str">
        <f t="shared" si="519"/>
        <v>RX2</v>
      </c>
    </row>
    <row r="3697" spans="48:53" hidden="1" x14ac:dyDescent="0.3">
      <c r="AV3697" s="115" t="str">
        <f t="shared" si="518"/>
        <v>RX2THE CYGNETS NURSERY</v>
      </c>
      <c r="AW3697" s="126" t="s">
        <v>6067</v>
      </c>
      <c r="AX3697" s="126" t="s">
        <v>6068</v>
      </c>
      <c r="AY3697" s="126" t="s">
        <v>6067</v>
      </c>
      <c r="AZ3697" s="126" t="s">
        <v>6068</v>
      </c>
      <c r="BA3697" s="126" t="str">
        <f t="shared" si="519"/>
        <v>RX2</v>
      </c>
    </row>
    <row r="3698" spans="48:53" hidden="1" x14ac:dyDescent="0.3">
      <c r="AV3698" s="115" t="str">
        <f t="shared" si="518"/>
        <v>RX2THE FIELDINGS</v>
      </c>
      <c r="AW3698" s="126" t="s">
        <v>6194</v>
      </c>
      <c r="AX3698" s="126" t="s">
        <v>6195</v>
      </c>
      <c r="AY3698" s="126" t="s">
        <v>6194</v>
      </c>
      <c r="AZ3698" s="126" t="s">
        <v>6195</v>
      </c>
      <c r="BA3698" s="126" t="str">
        <f t="shared" si="519"/>
        <v>RX2</v>
      </c>
    </row>
    <row r="3699" spans="48:53" hidden="1" x14ac:dyDescent="0.3">
      <c r="AV3699" s="115" t="str">
        <f t="shared" si="518"/>
        <v>RX2THE FIRS</v>
      </c>
      <c r="AW3699" s="126" t="s">
        <v>6163</v>
      </c>
      <c r="AX3699" s="126" t="s">
        <v>4400</v>
      </c>
      <c r="AY3699" s="126" t="s">
        <v>6163</v>
      </c>
      <c r="AZ3699" s="126" t="s">
        <v>4400</v>
      </c>
      <c r="BA3699" s="126" t="str">
        <f t="shared" si="519"/>
        <v>RX2</v>
      </c>
    </row>
    <row r="3700" spans="48:53" hidden="1" x14ac:dyDescent="0.3">
      <c r="AV3700" s="115" t="str">
        <f t="shared" si="518"/>
        <v>RX2THE GRANGE</v>
      </c>
      <c r="AW3700" s="126" t="s">
        <v>6196</v>
      </c>
      <c r="AX3700" s="126" t="s">
        <v>1993</v>
      </c>
      <c r="AY3700" s="126" t="s">
        <v>6196</v>
      </c>
      <c r="AZ3700" s="126" t="s">
        <v>1993</v>
      </c>
      <c r="BA3700" s="126" t="str">
        <f t="shared" si="519"/>
        <v>RX2</v>
      </c>
    </row>
    <row r="3701" spans="48:53" hidden="1" x14ac:dyDescent="0.3">
      <c r="AV3701" s="115" t="str">
        <f t="shared" si="518"/>
        <v>RX2THE HAROLD KIDD UNIT</v>
      </c>
      <c r="AW3701" s="126" t="s">
        <v>5889</v>
      </c>
      <c r="AX3701" s="126" t="s">
        <v>5890</v>
      </c>
      <c r="AY3701" s="126" t="s">
        <v>5889</v>
      </c>
      <c r="AZ3701" s="126" t="s">
        <v>5890</v>
      </c>
      <c r="BA3701" s="126" t="str">
        <f t="shared" si="519"/>
        <v>RX2</v>
      </c>
    </row>
    <row r="3702" spans="48:53" hidden="1" x14ac:dyDescent="0.3">
      <c r="AV3702" s="115" t="str">
        <f t="shared" si="518"/>
        <v>RX2THE LARCHES</v>
      </c>
      <c r="AW3702" s="126" t="s">
        <v>5972</v>
      </c>
      <c r="AX3702" s="126" t="s">
        <v>5973</v>
      </c>
      <c r="AY3702" s="126" t="s">
        <v>5972</v>
      </c>
      <c r="AZ3702" s="126" t="s">
        <v>5973</v>
      </c>
      <c r="BA3702" s="126" t="str">
        <f t="shared" si="519"/>
        <v>RX2</v>
      </c>
    </row>
    <row r="3703" spans="48:53" hidden="1" x14ac:dyDescent="0.3">
      <c r="AV3703" s="115" t="str">
        <f t="shared" si="518"/>
        <v>RX2THE MERTON</v>
      </c>
      <c r="AW3703" s="126" t="s">
        <v>6108</v>
      </c>
      <c r="AX3703" s="126" t="s">
        <v>6109</v>
      </c>
      <c r="AY3703" s="126" t="s">
        <v>6108</v>
      </c>
      <c r="AZ3703" s="126" t="s">
        <v>6109</v>
      </c>
      <c r="BA3703" s="126" t="str">
        <f t="shared" si="519"/>
        <v>RX2</v>
      </c>
    </row>
    <row r="3704" spans="48:53" hidden="1" x14ac:dyDescent="0.3">
      <c r="AV3704" s="115" t="str">
        <f t="shared" si="518"/>
        <v>RX2THE PEARSON UNIT, MIDHURST COMMUNITY HOSPITAL</v>
      </c>
      <c r="AW3704" s="126" t="s">
        <v>5925</v>
      </c>
      <c r="AX3704" s="126" t="s">
        <v>5926</v>
      </c>
      <c r="AY3704" s="126" t="s">
        <v>5925</v>
      </c>
      <c r="AZ3704" s="126" t="s">
        <v>5926</v>
      </c>
      <c r="BA3704" s="126" t="str">
        <f t="shared" si="519"/>
        <v>RX2</v>
      </c>
    </row>
    <row r="3705" spans="48:53" hidden="1" x14ac:dyDescent="0.3">
      <c r="AV3705" s="115" t="str">
        <f t="shared" si="518"/>
        <v>RX2THE RICHARD HOTHAM UNIT</v>
      </c>
      <c r="AW3705" s="126" t="s">
        <v>5923</v>
      </c>
      <c r="AX3705" s="126" t="s">
        <v>5924</v>
      </c>
      <c r="AY3705" s="126" t="s">
        <v>5923</v>
      </c>
      <c r="AZ3705" s="126" t="s">
        <v>5924</v>
      </c>
      <c r="BA3705" s="126" t="str">
        <f t="shared" si="519"/>
        <v>RX2</v>
      </c>
    </row>
    <row r="3706" spans="48:53" hidden="1" x14ac:dyDescent="0.3">
      <c r="AV3706" s="115" t="str">
        <f t="shared" si="518"/>
        <v>RX2THE SALTINGS</v>
      </c>
      <c r="AW3706" s="126" t="s">
        <v>6025</v>
      </c>
      <c r="AX3706" s="126" t="s">
        <v>6026</v>
      </c>
      <c r="AY3706" s="126" t="s">
        <v>6025</v>
      </c>
      <c r="AZ3706" s="126" t="s">
        <v>6026</v>
      </c>
      <c r="BA3706" s="126" t="str">
        <f t="shared" si="519"/>
        <v>RX2</v>
      </c>
    </row>
    <row r="3707" spans="48:53" hidden="1" x14ac:dyDescent="0.3">
      <c r="AV3707" s="115" t="str">
        <f t="shared" si="518"/>
        <v>RX2THE SANCTUARY</v>
      </c>
      <c r="AW3707" s="126" t="s">
        <v>6083</v>
      </c>
      <c r="AX3707" s="126" t="s">
        <v>6084</v>
      </c>
      <c r="AY3707" s="126" t="s">
        <v>6083</v>
      </c>
      <c r="AZ3707" s="126" t="s">
        <v>6084</v>
      </c>
      <c r="BA3707" s="126" t="str">
        <f t="shared" si="519"/>
        <v>RX2</v>
      </c>
    </row>
    <row r="3708" spans="48:53" hidden="1" x14ac:dyDescent="0.3">
      <c r="AV3708" s="115" t="str">
        <f t="shared" si="518"/>
        <v>RX2THE SCOTT UNIT &amp; PAEDIATRIC DEVELOPMENT UNIT</v>
      </c>
      <c r="AW3708" s="126" t="s">
        <v>6110</v>
      </c>
      <c r="AX3708" s="126" t="s">
        <v>6111</v>
      </c>
      <c r="AY3708" s="126" t="s">
        <v>6110</v>
      </c>
      <c r="AZ3708" s="126" t="s">
        <v>6111</v>
      </c>
      <c r="BA3708" s="126" t="str">
        <f t="shared" si="519"/>
        <v>RX2</v>
      </c>
    </row>
    <row r="3709" spans="48:53" hidden="1" x14ac:dyDescent="0.3">
      <c r="AV3709" s="115" t="str">
        <f t="shared" si="518"/>
        <v>RX2THE SUMMIT</v>
      </c>
      <c r="AW3709" s="126" t="s">
        <v>5992</v>
      </c>
      <c r="AX3709" s="126" t="s">
        <v>5993</v>
      </c>
      <c r="AY3709" s="126" t="s">
        <v>5992</v>
      </c>
      <c r="AZ3709" s="126" t="s">
        <v>5993</v>
      </c>
      <c r="BA3709" s="126" t="str">
        <f t="shared" si="519"/>
        <v>RX2</v>
      </c>
    </row>
    <row r="3710" spans="48:53" hidden="1" x14ac:dyDescent="0.3">
      <c r="AV3710" s="115" t="str">
        <f t="shared" si="518"/>
        <v>RX2THE WEALD DAY HOSPITAL</v>
      </c>
      <c r="AW3710" s="126" t="s">
        <v>5895</v>
      </c>
      <c r="AX3710" s="126" t="s">
        <v>5896</v>
      </c>
      <c r="AY3710" s="126" t="s">
        <v>5895</v>
      </c>
      <c r="AZ3710" s="126" t="s">
        <v>5896</v>
      </c>
      <c r="BA3710" s="126" t="str">
        <f t="shared" si="519"/>
        <v>RX2</v>
      </c>
    </row>
    <row r="3711" spans="48:53" hidden="1" x14ac:dyDescent="0.3">
      <c r="AV3711" s="115" t="str">
        <f t="shared" si="518"/>
        <v>RX2TRIAGE BRIGHTON</v>
      </c>
      <c r="AW3711" s="126" t="s">
        <v>5864</v>
      </c>
      <c r="AX3711" s="126" t="s">
        <v>5865</v>
      </c>
      <c r="AY3711" s="126" t="s">
        <v>5864</v>
      </c>
      <c r="AZ3711" s="126" t="s">
        <v>5865</v>
      </c>
      <c r="BA3711" s="126" t="str">
        <f t="shared" si="519"/>
        <v>RX2</v>
      </c>
    </row>
    <row r="3712" spans="48:53" hidden="1" x14ac:dyDescent="0.3">
      <c r="AV3712" s="115" t="str">
        <f t="shared" si="518"/>
        <v>RX2UNIT 5 CIGNETS</v>
      </c>
      <c r="AW3712" s="126" t="s">
        <v>6207</v>
      </c>
      <c r="AX3712" s="126" t="s">
        <v>6208</v>
      </c>
      <c r="AY3712" s="126" t="s">
        <v>6207</v>
      </c>
      <c r="AZ3712" s="126" t="s">
        <v>6208</v>
      </c>
      <c r="BA3712" s="126" t="str">
        <f t="shared" si="519"/>
        <v>RX2</v>
      </c>
    </row>
    <row r="3713" spans="48:53" hidden="1" x14ac:dyDescent="0.3">
      <c r="AV3713" s="115" t="str">
        <f t="shared" ref="AV3713:AV3778" si="520">CONCATENATE(LEFT(AW3713, 3),AX3713)</f>
        <v>RX2VANTAGE POINT</v>
      </c>
      <c r="AW3713" s="126" t="s">
        <v>6204</v>
      </c>
      <c r="AX3713" s="126" t="s">
        <v>6205</v>
      </c>
      <c r="AY3713" s="126" t="s">
        <v>6204</v>
      </c>
      <c r="AZ3713" s="126" t="s">
        <v>6205</v>
      </c>
      <c r="BA3713" s="126" t="str">
        <f t="shared" ref="BA3713:BA3778" si="521">LEFT(AY3713,3)</f>
        <v>RX2</v>
      </c>
    </row>
    <row r="3714" spans="48:53" hidden="1" x14ac:dyDescent="0.3">
      <c r="AV3714" s="115" t="str">
        <f t="shared" si="520"/>
        <v>RX2VILLA WARD &amp; DOWNSVIEW</v>
      </c>
      <c r="AW3714" s="126" t="s">
        <v>5873</v>
      </c>
      <c r="AX3714" s="126" t="s">
        <v>5874</v>
      </c>
      <c r="AY3714" s="126" t="s">
        <v>5873</v>
      </c>
      <c r="AZ3714" s="126" t="s">
        <v>5874</v>
      </c>
      <c r="BA3714" s="126" t="str">
        <f t="shared" si="521"/>
        <v>RX2</v>
      </c>
    </row>
    <row r="3715" spans="48:53" hidden="1" x14ac:dyDescent="0.3">
      <c r="AV3715" s="115" t="str">
        <f t="shared" si="520"/>
        <v>RX2W. SUSSEX MAS SOUTH (GB)</v>
      </c>
      <c r="AW3715" s="126" t="s">
        <v>6094</v>
      </c>
      <c r="AX3715" s="126" t="s">
        <v>6095</v>
      </c>
      <c r="AY3715" s="126" t="s">
        <v>6094</v>
      </c>
      <c r="AZ3715" s="126" t="s">
        <v>6095</v>
      </c>
      <c r="BA3715" s="126" t="str">
        <f t="shared" si="521"/>
        <v>RX2</v>
      </c>
    </row>
    <row r="3716" spans="48:53" hidden="1" x14ac:dyDescent="0.3">
      <c r="AV3716" s="115" t="str">
        <f t="shared" si="520"/>
        <v>RX2W. SX. YOUNG PERSONS SMT</v>
      </c>
      <c r="AW3716" s="126" t="s">
        <v>6021</v>
      </c>
      <c r="AX3716" s="126" t="s">
        <v>6022</v>
      </c>
      <c r="AY3716" s="126" t="s">
        <v>6021</v>
      </c>
      <c r="AZ3716" s="126" t="s">
        <v>6022</v>
      </c>
      <c r="BA3716" s="126" t="str">
        <f t="shared" si="521"/>
        <v>RX2</v>
      </c>
    </row>
    <row r="3717" spans="48:53" hidden="1" x14ac:dyDescent="0.3">
      <c r="AV3717" s="115" t="str">
        <f t="shared" si="520"/>
        <v>RX2WARNINGLID DAY HOSPITAL</v>
      </c>
      <c r="AW3717" s="126" t="s">
        <v>5899</v>
      </c>
      <c r="AX3717" s="126" t="s">
        <v>5900</v>
      </c>
      <c r="AY3717" s="126" t="s">
        <v>5899</v>
      </c>
      <c r="AZ3717" s="126" t="s">
        <v>5900</v>
      </c>
      <c r="BA3717" s="126" t="str">
        <f t="shared" si="521"/>
        <v>RX2</v>
      </c>
    </row>
    <row r="3718" spans="48:53" hidden="1" x14ac:dyDescent="0.3">
      <c r="AV3718" s="115" t="str">
        <f t="shared" si="520"/>
        <v>RX2WEST B&amp;H DEMENTIA ATS</v>
      </c>
      <c r="AW3718" s="126" t="s">
        <v>5835</v>
      </c>
      <c r="AX3718" s="126" t="s">
        <v>5836</v>
      </c>
      <c r="AY3718" s="126" t="s">
        <v>5835</v>
      </c>
      <c r="AZ3718" s="126" t="s">
        <v>5836</v>
      </c>
      <c r="BA3718" s="126" t="str">
        <f t="shared" si="521"/>
        <v>RX2</v>
      </c>
    </row>
    <row r="3719" spans="48:53" hidden="1" x14ac:dyDescent="0.3">
      <c r="AV3719" s="115" t="str">
        <f t="shared" si="520"/>
        <v>RX2WEST SUSSEX DCS WEST</v>
      </c>
      <c r="AW3719" s="126" t="s">
        <v>6091</v>
      </c>
      <c r="AX3719" s="126" t="s">
        <v>6092</v>
      </c>
      <c r="AY3719" s="126" t="s">
        <v>6091</v>
      </c>
      <c r="AZ3719" s="126" t="s">
        <v>6092</v>
      </c>
      <c r="BA3719" s="126" t="str">
        <f t="shared" si="521"/>
        <v>RX2</v>
      </c>
    </row>
    <row r="3720" spans="48:53" hidden="1" x14ac:dyDescent="0.3">
      <c r="AV3720" s="115" t="str">
        <f t="shared" si="520"/>
        <v>RX2WEST SUSSEX EIS NORTH</v>
      </c>
      <c r="AW3720" s="126" t="s">
        <v>5990</v>
      </c>
      <c r="AX3720" s="126" t="s">
        <v>5991</v>
      </c>
      <c r="AY3720" s="126" t="s">
        <v>5990</v>
      </c>
      <c r="AZ3720" s="126" t="s">
        <v>5991</v>
      </c>
      <c r="BA3720" s="126" t="str">
        <f t="shared" si="521"/>
        <v>RX2</v>
      </c>
    </row>
    <row r="3721" spans="48:53" hidden="1" x14ac:dyDescent="0.3">
      <c r="AV3721" s="115" t="str">
        <f t="shared" si="520"/>
        <v>RX2WEST SUSSEX EIS WEST</v>
      </c>
      <c r="AW3721" s="126" t="s">
        <v>5950</v>
      </c>
      <c r="AX3721" s="126" t="s">
        <v>5951</v>
      </c>
      <c r="AY3721" s="126" t="s">
        <v>5950</v>
      </c>
      <c r="AZ3721" s="126" t="s">
        <v>5951</v>
      </c>
      <c r="BA3721" s="126" t="str">
        <f t="shared" si="521"/>
        <v>RX2</v>
      </c>
    </row>
    <row r="3722" spans="48:53" hidden="1" x14ac:dyDescent="0.3">
      <c r="AV3722" s="115" t="str">
        <f t="shared" si="520"/>
        <v>RX2WEST SUSSEX MAS SOUTH</v>
      </c>
      <c r="AW3722" s="126" t="s">
        <v>6079</v>
      </c>
      <c r="AX3722" s="126" t="s">
        <v>6080</v>
      </c>
      <c r="AY3722" s="126" t="s">
        <v>6079</v>
      </c>
      <c r="AZ3722" s="126" t="s">
        <v>6080</v>
      </c>
      <c r="BA3722" s="126" t="str">
        <f t="shared" si="521"/>
        <v>RX2</v>
      </c>
    </row>
    <row r="3723" spans="48:53" hidden="1" x14ac:dyDescent="0.3">
      <c r="AV3723" s="115" t="str">
        <f t="shared" si="520"/>
        <v>RX2WEST SUSSEX MAS WEST</v>
      </c>
      <c r="AW3723" s="126" t="s">
        <v>6081</v>
      </c>
      <c r="AX3723" s="126" t="s">
        <v>6082</v>
      </c>
      <c r="AY3723" s="126" t="s">
        <v>6081</v>
      </c>
      <c r="AZ3723" s="126" t="s">
        <v>6082</v>
      </c>
      <c r="BA3723" s="126" t="str">
        <f t="shared" si="521"/>
        <v>RX2</v>
      </c>
    </row>
    <row r="3724" spans="48:53" hidden="1" x14ac:dyDescent="0.3">
      <c r="AV3724" s="115" t="str">
        <f t="shared" si="520"/>
        <v>RX2WESTERN SUSSEX ATS (AC)</v>
      </c>
      <c r="AW3724" s="126" t="s">
        <v>6096</v>
      </c>
      <c r="AX3724" s="126" t="s">
        <v>6097</v>
      </c>
      <c r="AY3724" s="126" t="s">
        <v>6096</v>
      </c>
      <c r="AZ3724" s="126" t="s">
        <v>6097</v>
      </c>
      <c r="BA3724" s="126" t="str">
        <f t="shared" si="521"/>
        <v>RX2</v>
      </c>
    </row>
    <row r="3725" spans="48:53" hidden="1" x14ac:dyDescent="0.3">
      <c r="AV3725" s="115" t="str">
        <f t="shared" si="520"/>
        <v>RX2WESTERN SUSSEX ATS (AW)</v>
      </c>
      <c r="AW3725" s="126" t="s">
        <v>5958</v>
      </c>
      <c r="AX3725" s="126" t="s">
        <v>5959</v>
      </c>
      <c r="AY3725" s="126" t="s">
        <v>5958</v>
      </c>
      <c r="AZ3725" s="126" t="s">
        <v>5959</v>
      </c>
      <c r="BA3725" s="126" t="str">
        <f t="shared" si="521"/>
        <v>RX2</v>
      </c>
    </row>
    <row r="3726" spans="48:53" hidden="1" x14ac:dyDescent="0.3">
      <c r="AV3726" s="115" t="str">
        <f t="shared" si="520"/>
        <v>RX2WESTERN SUSSEX ATS (BQ)</v>
      </c>
      <c r="AW3726" s="126" t="s">
        <v>5964</v>
      </c>
      <c r="AX3726" s="126" t="s">
        <v>5965</v>
      </c>
      <c r="AY3726" s="126" t="s">
        <v>5964</v>
      </c>
      <c r="AZ3726" s="126" t="s">
        <v>5965</v>
      </c>
      <c r="BA3726" s="126" t="str">
        <f t="shared" si="521"/>
        <v>RX2</v>
      </c>
    </row>
    <row r="3727" spans="48:53" hidden="1" x14ac:dyDescent="0.3">
      <c r="AV3727" s="115" t="str">
        <f t="shared" si="520"/>
        <v>RX2WESTERN SUSSEX ATS (GK)</v>
      </c>
      <c r="AW3727" s="126" t="s">
        <v>6098</v>
      </c>
      <c r="AX3727" s="126" t="s">
        <v>6099</v>
      </c>
      <c r="AY3727" s="126" t="s">
        <v>6098</v>
      </c>
      <c r="AZ3727" s="126" t="s">
        <v>6099</v>
      </c>
      <c r="BA3727" s="126" t="str">
        <f t="shared" si="521"/>
        <v>RX2</v>
      </c>
    </row>
    <row r="3728" spans="48:53" hidden="1" x14ac:dyDescent="0.3">
      <c r="AV3728" s="115" t="str">
        <f t="shared" si="520"/>
        <v>RX2WESTERN SUSSEX ATS (JS)</v>
      </c>
      <c r="AW3728" s="126" t="s">
        <v>5966</v>
      </c>
      <c r="AX3728" s="126" t="s">
        <v>5967</v>
      </c>
      <c r="AY3728" s="126" t="s">
        <v>5966</v>
      </c>
      <c r="AZ3728" s="126" t="s">
        <v>5967</v>
      </c>
      <c r="BA3728" s="126" t="str">
        <f t="shared" si="521"/>
        <v>RX2</v>
      </c>
    </row>
    <row r="3729" spans="48:53" hidden="1" x14ac:dyDescent="0.3">
      <c r="AV3729" s="115" t="str">
        <f t="shared" si="520"/>
        <v>RX2WESTERN SUSSEX ATS (MB)</v>
      </c>
      <c r="AW3729" s="126" t="s">
        <v>5960</v>
      </c>
      <c r="AX3729" s="126" t="s">
        <v>5961</v>
      </c>
      <c r="AY3729" s="126" t="s">
        <v>5960</v>
      </c>
      <c r="AZ3729" s="126" t="s">
        <v>5961</v>
      </c>
      <c r="BA3729" s="126" t="str">
        <f t="shared" si="521"/>
        <v>RX2</v>
      </c>
    </row>
    <row r="3730" spans="48:53" hidden="1" x14ac:dyDescent="0.3">
      <c r="AV3730" s="115" t="str">
        <f t="shared" si="520"/>
        <v>RX2WESTERN SUSSEX ATS (SA)</v>
      </c>
      <c r="AW3730" s="126" t="s">
        <v>5962</v>
      </c>
      <c r="AX3730" s="126" t="s">
        <v>5963</v>
      </c>
      <c r="AY3730" s="126" t="s">
        <v>5962</v>
      </c>
      <c r="AZ3730" s="126" t="s">
        <v>5963</v>
      </c>
      <c r="BA3730" s="126" t="str">
        <f t="shared" si="521"/>
        <v>RX2</v>
      </c>
    </row>
    <row r="3731" spans="48:53" hidden="1" x14ac:dyDescent="0.3">
      <c r="AV3731" s="115" t="str">
        <f t="shared" si="520"/>
        <v>RX2WESTERN SUSSEX LWWD (AC)</v>
      </c>
      <c r="AW3731" s="126" t="s">
        <v>5952</v>
      </c>
      <c r="AX3731" s="126" t="s">
        <v>5953</v>
      </c>
      <c r="AY3731" s="126" t="s">
        <v>5952</v>
      </c>
      <c r="AZ3731" s="126" t="s">
        <v>5953</v>
      </c>
      <c r="BA3731" s="126" t="str">
        <f t="shared" si="521"/>
        <v>RX2</v>
      </c>
    </row>
    <row r="3732" spans="48:53" hidden="1" x14ac:dyDescent="0.3">
      <c r="AV3732" s="115" t="str">
        <f t="shared" si="520"/>
        <v>RX2WESTERN SUSSEX LWWD (TC)</v>
      </c>
      <c r="AW3732" s="126" t="s">
        <v>5954</v>
      </c>
      <c r="AX3732" s="126" t="s">
        <v>5955</v>
      </c>
      <c r="AY3732" s="126" t="s">
        <v>5954</v>
      </c>
      <c r="AZ3732" s="126" t="s">
        <v>5955</v>
      </c>
      <c r="BA3732" s="126" t="str">
        <f t="shared" si="521"/>
        <v>RX2</v>
      </c>
    </row>
    <row r="3733" spans="48:53" hidden="1" x14ac:dyDescent="0.3">
      <c r="AV3733" s="115" t="str">
        <f t="shared" si="520"/>
        <v>RX2WOODLANDS</v>
      </c>
      <c r="AW3733" s="126" t="s">
        <v>6164</v>
      </c>
      <c r="AX3733" s="126" t="s">
        <v>1388</v>
      </c>
      <c r="AY3733" s="126" t="s">
        <v>6164</v>
      </c>
      <c r="AZ3733" s="126" t="s">
        <v>1388</v>
      </c>
      <c r="BA3733" s="126" t="str">
        <f t="shared" si="521"/>
        <v>RX2</v>
      </c>
    </row>
    <row r="3734" spans="48:53" hidden="1" x14ac:dyDescent="0.3">
      <c r="AV3734" s="115" t="str">
        <f t="shared" si="520"/>
        <v>RX2WOODLANDS WARD</v>
      </c>
      <c r="AW3734" s="126" t="s">
        <v>5883</v>
      </c>
      <c r="AX3734" s="126" t="s">
        <v>5884</v>
      </c>
      <c r="AY3734" s="126" t="s">
        <v>5883</v>
      </c>
      <c r="AZ3734" s="126" t="s">
        <v>5884</v>
      </c>
      <c r="BA3734" s="126" t="str">
        <f t="shared" si="521"/>
        <v>RX2</v>
      </c>
    </row>
    <row r="3735" spans="48:53" hidden="1" x14ac:dyDescent="0.3">
      <c r="AV3735" s="115" t="str">
        <f t="shared" si="520"/>
        <v>RX2WOODSIDE</v>
      </c>
      <c r="AW3735" s="126" t="s">
        <v>6145</v>
      </c>
      <c r="AX3735" s="126" t="s">
        <v>2241</v>
      </c>
      <c r="AY3735" s="126" t="s">
        <v>6145</v>
      </c>
      <c r="AZ3735" s="126" t="s">
        <v>2241</v>
      </c>
      <c r="BA3735" s="126" t="str">
        <f t="shared" si="521"/>
        <v>RX2</v>
      </c>
    </row>
    <row r="3736" spans="48:53" hidden="1" x14ac:dyDescent="0.3">
      <c r="AV3736" s="115" t="str">
        <f t="shared" si="520"/>
        <v>RX2WOODSIDE ANNEXE</v>
      </c>
      <c r="AW3736" s="126" t="s">
        <v>6159</v>
      </c>
      <c r="AX3736" s="126" t="s">
        <v>6160</v>
      </c>
      <c r="AY3736" s="126" t="s">
        <v>6159</v>
      </c>
      <c r="AZ3736" s="126" t="s">
        <v>6160</v>
      </c>
      <c r="BA3736" s="126" t="str">
        <f t="shared" si="521"/>
        <v>RX2</v>
      </c>
    </row>
    <row r="3737" spans="48:53" hidden="1" x14ac:dyDescent="0.3">
      <c r="AV3737" s="115" t="str">
        <f t="shared" si="520"/>
        <v>RX2WORTHING HOSPITAL</v>
      </c>
      <c r="AW3737" s="126" t="s">
        <v>6178</v>
      </c>
      <c r="AX3737" s="126" t="s">
        <v>2793</v>
      </c>
      <c r="AY3737" s="126" t="s">
        <v>6178</v>
      </c>
      <c r="AZ3737" s="126" t="s">
        <v>2793</v>
      </c>
      <c r="BA3737" s="126" t="str">
        <f t="shared" si="521"/>
        <v>RX2</v>
      </c>
    </row>
    <row r="3738" spans="48:53" hidden="1" x14ac:dyDescent="0.3">
      <c r="AV3738" s="115" t="str">
        <f t="shared" si="520"/>
        <v>RX2YASMIN BYSIDE COMFORT</v>
      </c>
      <c r="AW3738" s="126" t="s">
        <v>6197</v>
      </c>
      <c r="AX3738" s="126" t="s">
        <v>6198</v>
      </c>
      <c r="AY3738" s="126" t="s">
        <v>6197</v>
      </c>
      <c r="AZ3738" s="126" t="s">
        <v>6198</v>
      </c>
      <c r="BA3738" s="126" t="str">
        <f t="shared" si="521"/>
        <v>RX2</v>
      </c>
    </row>
    <row r="3739" spans="48:53" hidden="1" x14ac:dyDescent="0.3">
      <c r="AV3739" s="115" t="str">
        <f t="shared" si="520"/>
        <v>RX2ZACHARY MERTON HOSPITAL</v>
      </c>
      <c r="AW3739" s="126" t="s">
        <v>6199</v>
      </c>
      <c r="AX3739" s="126" t="s">
        <v>2795</v>
      </c>
      <c r="AY3739" s="126" t="s">
        <v>6199</v>
      </c>
      <c r="AZ3739" s="126" t="s">
        <v>2795</v>
      </c>
      <c r="BA3739" s="126" t="str">
        <f t="shared" si="521"/>
        <v>RX2</v>
      </c>
    </row>
    <row r="3740" spans="48:53" hidden="1" x14ac:dyDescent="0.3">
      <c r="AV3740" s="115" t="str">
        <f t="shared" si="520"/>
        <v>RX3ABDALE HOUSE - COMMUNITY UNIT</v>
      </c>
      <c r="AW3740" s="126" t="s">
        <v>9012</v>
      </c>
      <c r="AX3740" s="126" t="s">
        <v>8625</v>
      </c>
      <c r="AY3740" s="126" t="s">
        <v>9012</v>
      </c>
      <c r="AZ3740" s="126" t="s">
        <v>8625</v>
      </c>
      <c r="BA3740" s="126" t="str">
        <f t="shared" si="521"/>
        <v>RX3</v>
      </c>
    </row>
    <row r="3741" spans="48:53" hidden="1" x14ac:dyDescent="0.3">
      <c r="AV3741" s="115" t="str">
        <f t="shared" si="520"/>
        <v>RX3ADT NORTH</v>
      </c>
      <c r="AW3741" s="126" t="s">
        <v>6312</v>
      </c>
      <c r="AX3741" s="126" t="s">
        <v>6313</v>
      </c>
      <c r="AY3741" s="126" t="s">
        <v>6312</v>
      </c>
      <c r="AZ3741" s="126" t="s">
        <v>6313</v>
      </c>
      <c r="BA3741" s="126" t="str">
        <f t="shared" si="521"/>
        <v>RX3</v>
      </c>
    </row>
    <row r="3742" spans="48:53" hidden="1" x14ac:dyDescent="0.3">
      <c r="AV3742" s="115" t="str">
        <f t="shared" si="520"/>
        <v>RX3AFFECTIVE - FOXRUSH</v>
      </c>
      <c r="AW3742" s="126" t="s">
        <v>6440</v>
      </c>
      <c r="AX3742" s="126" t="s">
        <v>6441</v>
      </c>
      <c r="AY3742" s="126" t="s">
        <v>6440</v>
      </c>
      <c r="AZ3742" s="126" t="s">
        <v>6441</v>
      </c>
      <c r="BA3742" s="126" t="str">
        <f t="shared" si="521"/>
        <v>RX3</v>
      </c>
    </row>
    <row r="3743" spans="48:53" hidden="1" x14ac:dyDescent="0.3">
      <c r="AV3743" s="115" t="str">
        <f t="shared" si="520"/>
        <v>RX3ASTBURY</v>
      </c>
      <c r="AW3743" s="126" t="s">
        <v>6400</v>
      </c>
      <c r="AX3743" s="126" t="s">
        <v>6401</v>
      </c>
      <c r="AY3743" s="126" t="s">
        <v>6400</v>
      </c>
      <c r="AZ3743" s="126" t="s">
        <v>6401</v>
      </c>
      <c r="BA3743" s="126" t="str">
        <f t="shared" si="521"/>
        <v>RX3</v>
      </c>
    </row>
    <row r="3744" spans="48:53" hidden="1" x14ac:dyDescent="0.3">
      <c r="AV3744" s="115" t="str">
        <f t="shared" si="520"/>
        <v>RX3AUCKLAND PARK HOSPITAL</v>
      </c>
      <c r="AW3744" s="126" t="s">
        <v>6344</v>
      </c>
      <c r="AX3744" s="126" t="s">
        <v>6345</v>
      </c>
      <c r="AY3744" s="126" t="s">
        <v>6344</v>
      </c>
      <c r="AZ3744" s="126" t="s">
        <v>6345</v>
      </c>
      <c r="BA3744" s="126" t="str">
        <f t="shared" si="521"/>
        <v>RX3</v>
      </c>
    </row>
    <row r="3745" spans="48:53" hidden="1" x14ac:dyDescent="0.3">
      <c r="AV3745" s="115" t="str">
        <f t="shared" si="520"/>
        <v>RX3AYSGARTH</v>
      </c>
      <c r="AW3745" s="126" t="s">
        <v>6354</v>
      </c>
      <c r="AX3745" s="126" t="s">
        <v>6355</v>
      </c>
      <c r="AY3745" s="126" t="s">
        <v>6354</v>
      </c>
      <c r="AZ3745" s="126" t="s">
        <v>6355</v>
      </c>
      <c r="BA3745" s="126" t="str">
        <f t="shared" si="521"/>
        <v>RX3</v>
      </c>
    </row>
    <row r="3746" spans="48:53" hidden="1" x14ac:dyDescent="0.3">
      <c r="AV3746" s="115" t="str">
        <f t="shared" si="520"/>
        <v>RX3BANKFIELDS COURT ADMIN UNIT</v>
      </c>
      <c r="AW3746" s="126" t="s">
        <v>8642</v>
      </c>
      <c r="AX3746" s="126" t="s">
        <v>8643</v>
      </c>
      <c r="AY3746" s="126" t="s">
        <v>8642</v>
      </c>
      <c r="AZ3746" s="126" t="s">
        <v>8643</v>
      </c>
      <c r="BA3746" s="126" t="str">
        <f t="shared" si="521"/>
        <v>RX3</v>
      </c>
    </row>
    <row r="3747" spans="48:53" hidden="1" x14ac:dyDescent="0.3">
      <c r="AV3747" s="115" t="str">
        <f t="shared" si="520"/>
        <v>RX3BANKFIELDS COURT THE LODGE</v>
      </c>
      <c r="AW3747" s="126" t="s">
        <v>8638</v>
      </c>
      <c r="AX3747" s="126" t="s">
        <v>8639</v>
      </c>
      <c r="AY3747" s="126" t="s">
        <v>8638</v>
      </c>
      <c r="AZ3747" s="126" t="s">
        <v>8639</v>
      </c>
      <c r="BA3747" s="126" t="str">
        <f t="shared" si="521"/>
        <v>RX3</v>
      </c>
    </row>
    <row r="3748" spans="48:53" hidden="1" x14ac:dyDescent="0.3">
      <c r="AV3748" s="115" t="str">
        <f t="shared" si="520"/>
        <v>RX3BANKFIELDS COURT UNIT 1</v>
      </c>
      <c r="AW3748" s="126" t="s">
        <v>10875</v>
      </c>
      <c r="AX3748" s="126" t="s">
        <v>10876</v>
      </c>
      <c r="AY3748" s="126" t="s">
        <v>10875</v>
      </c>
      <c r="AZ3748" s="126" t="s">
        <v>10876</v>
      </c>
      <c r="BA3748" s="126" t="str">
        <f t="shared" si="521"/>
        <v>RX3</v>
      </c>
    </row>
    <row r="3749" spans="48:53" hidden="1" x14ac:dyDescent="0.3">
      <c r="AV3749" s="115" t="str">
        <f t="shared" si="520"/>
        <v>RX3BANKFIELDS COURT UNIT 2</v>
      </c>
      <c r="AW3749" s="126" t="s">
        <v>8634</v>
      </c>
      <c r="AX3749" s="126" t="s">
        <v>8635</v>
      </c>
      <c r="AY3749" s="126" t="s">
        <v>8634</v>
      </c>
      <c r="AZ3749" s="126" t="s">
        <v>8635</v>
      </c>
      <c r="BA3749" s="126" t="str">
        <f t="shared" si="521"/>
        <v>RX3</v>
      </c>
    </row>
    <row r="3750" spans="48:53" hidden="1" x14ac:dyDescent="0.3">
      <c r="AV3750" s="115" t="str">
        <f t="shared" si="520"/>
        <v>RX3BANKFIELDS COURT UNIT 3</v>
      </c>
      <c r="AW3750" s="126" t="s">
        <v>8640</v>
      </c>
      <c r="AX3750" s="126" t="s">
        <v>8641</v>
      </c>
      <c r="AY3750" s="126" t="s">
        <v>8640</v>
      </c>
      <c r="AZ3750" s="126" t="s">
        <v>8641</v>
      </c>
      <c r="BA3750" s="126" t="str">
        <f t="shared" si="521"/>
        <v>RX3</v>
      </c>
    </row>
    <row r="3751" spans="48:53" hidden="1" x14ac:dyDescent="0.3">
      <c r="AV3751" s="115" t="str">
        <f t="shared" si="520"/>
        <v>RX3BANKFIELDS COURT UNIT 4</v>
      </c>
      <c r="AW3751" s="126" t="s">
        <v>10877</v>
      </c>
      <c r="AX3751" s="126" t="s">
        <v>10878</v>
      </c>
      <c r="AY3751" s="126" t="s">
        <v>10877</v>
      </c>
      <c r="AZ3751" s="126" t="s">
        <v>10878</v>
      </c>
      <c r="BA3751" s="126" t="str">
        <f t="shared" si="521"/>
        <v>RX3</v>
      </c>
    </row>
    <row r="3752" spans="48:53" hidden="1" x14ac:dyDescent="0.3">
      <c r="AV3752" s="115" t="str">
        <f t="shared" si="520"/>
        <v>RX3C &amp; YPS 1</v>
      </c>
      <c r="AW3752" s="126" t="s">
        <v>6298</v>
      </c>
      <c r="AX3752" s="126" t="s">
        <v>6299</v>
      </c>
      <c r="AY3752" s="126" t="s">
        <v>6298</v>
      </c>
      <c r="AZ3752" s="126" t="s">
        <v>6299</v>
      </c>
      <c r="BA3752" s="126" t="str">
        <f t="shared" si="521"/>
        <v>RX3</v>
      </c>
    </row>
    <row r="3753" spans="48:53" hidden="1" x14ac:dyDescent="0.3">
      <c r="AV3753" s="115" t="str">
        <f t="shared" si="520"/>
        <v>RX3C &amp; YPS 2</v>
      </c>
      <c r="AW3753" s="126" t="s">
        <v>6302</v>
      </c>
      <c r="AX3753" s="126" t="s">
        <v>6303</v>
      </c>
      <c r="AY3753" s="126" t="s">
        <v>6302</v>
      </c>
      <c r="AZ3753" s="126" t="s">
        <v>6303</v>
      </c>
      <c r="BA3753" s="126" t="str">
        <f t="shared" si="521"/>
        <v>RX3</v>
      </c>
    </row>
    <row r="3754" spans="48:53" hidden="1" x14ac:dyDescent="0.3">
      <c r="AV3754" s="115" t="str">
        <f t="shared" si="520"/>
        <v>RX3C &amp; YPS CLS</v>
      </c>
      <c r="AW3754" s="126" t="s">
        <v>6306</v>
      </c>
      <c r="AX3754" s="126" t="s">
        <v>6307</v>
      </c>
      <c r="AY3754" s="126" t="s">
        <v>6306</v>
      </c>
      <c r="AZ3754" s="126" t="s">
        <v>6307</v>
      </c>
      <c r="BA3754" s="126" t="str">
        <f t="shared" si="521"/>
        <v>RX3</v>
      </c>
    </row>
    <row r="3755" spans="48:53" hidden="1" x14ac:dyDescent="0.3">
      <c r="AV3755" s="115" t="str">
        <f t="shared" si="520"/>
        <v>RX3CAMPHILL VILLAGE TRUST</v>
      </c>
      <c r="AW3755" s="126" t="s">
        <v>6260</v>
      </c>
      <c r="AX3755" s="126" t="s">
        <v>6261</v>
      </c>
      <c r="AY3755" s="126" t="s">
        <v>6260</v>
      </c>
      <c r="AZ3755" s="126" t="s">
        <v>6261</v>
      </c>
      <c r="BA3755" s="126" t="str">
        <f t="shared" si="521"/>
        <v>RX3</v>
      </c>
    </row>
    <row r="3756" spans="48:53" hidden="1" x14ac:dyDescent="0.3">
      <c r="AV3756" s="115" t="str">
        <f t="shared" si="520"/>
        <v>RX3CENTENARY SUITE</v>
      </c>
      <c r="AW3756" s="126" t="s">
        <v>6254</v>
      </c>
      <c r="AX3756" s="126" t="s">
        <v>6255</v>
      </c>
      <c r="AY3756" s="126" t="s">
        <v>6254</v>
      </c>
      <c r="AZ3756" s="126" t="s">
        <v>6255</v>
      </c>
      <c r="BA3756" s="126" t="str">
        <f t="shared" si="521"/>
        <v>RX3</v>
      </c>
    </row>
    <row r="3757" spans="48:53" hidden="1" x14ac:dyDescent="0.3">
      <c r="AV3757" s="115" t="str">
        <f t="shared" si="520"/>
        <v>RX3CHERRY TREE HOUSE</v>
      </c>
      <c r="AW3757" s="126" t="s">
        <v>10072</v>
      </c>
      <c r="AX3757" s="126" t="s">
        <v>10725</v>
      </c>
      <c r="AY3757" s="126" t="s">
        <v>10072</v>
      </c>
      <c r="AZ3757" s="126" t="s">
        <v>10073</v>
      </c>
      <c r="BA3757" s="126" t="str">
        <f t="shared" si="521"/>
        <v>RX3</v>
      </c>
    </row>
    <row r="3758" spans="48:53" hidden="1" x14ac:dyDescent="0.3">
      <c r="AV3758" s="115" t="str">
        <f t="shared" si="520"/>
        <v>RX3CHILDRENS &amp; YOUNG PEOPLES(2)</v>
      </c>
      <c r="AW3758" s="126" t="s">
        <v>6280</v>
      </c>
      <c r="AX3758" s="126" t="s">
        <v>6281</v>
      </c>
      <c r="AY3758" s="126" t="s">
        <v>6280</v>
      </c>
      <c r="AZ3758" s="126" t="s">
        <v>6281</v>
      </c>
      <c r="BA3758" s="126" t="str">
        <f t="shared" si="521"/>
        <v>RX3</v>
      </c>
    </row>
    <row r="3759" spans="48:53" hidden="1" x14ac:dyDescent="0.3">
      <c r="AV3759" s="115" t="str">
        <f t="shared" si="520"/>
        <v>RX3CHILDRENS &amp; YOUNG PEOPLES(3)</v>
      </c>
      <c r="AW3759" s="126" t="s">
        <v>6282</v>
      </c>
      <c r="AX3759" s="126" t="s">
        <v>6283</v>
      </c>
      <c r="AY3759" s="126" t="s">
        <v>6282</v>
      </c>
      <c r="AZ3759" s="126" t="s">
        <v>6283</v>
      </c>
      <c r="BA3759" s="126" t="str">
        <f t="shared" si="521"/>
        <v>RX3</v>
      </c>
    </row>
    <row r="3760" spans="48:53" hidden="1" x14ac:dyDescent="0.3">
      <c r="AV3760" s="115" t="str">
        <f t="shared" si="520"/>
        <v>RX3COATHAM MEMORIAL HALL</v>
      </c>
      <c r="AW3760" s="126" t="s">
        <v>6258</v>
      </c>
      <c r="AX3760" s="126" t="s">
        <v>6259</v>
      </c>
      <c r="AY3760" s="126" t="s">
        <v>6258</v>
      </c>
      <c r="AZ3760" s="126" t="s">
        <v>6259</v>
      </c>
      <c r="BA3760" s="126" t="str">
        <f t="shared" si="521"/>
        <v>RX3</v>
      </c>
    </row>
    <row r="3761" spans="48:53" hidden="1" x14ac:dyDescent="0.3">
      <c r="AV3761" s="115" t="str">
        <f t="shared" si="520"/>
        <v>RX3CROSS LANE HOSPITAL AYCKBOURN</v>
      </c>
      <c r="AW3761" s="126" t="s">
        <v>8626</v>
      </c>
      <c r="AX3761" s="126" t="s">
        <v>8627</v>
      </c>
      <c r="AY3761" s="126" t="s">
        <v>8626</v>
      </c>
      <c r="AZ3761" s="126" t="s">
        <v>8627</v>
      </c>
      <c r="BA3761" s="126" t="str">
        <f t="shared" si="521"/>
        <v>RX3</v>
      </c>
    </row>
    <row r="3762" spans="48:53" hidden="1" x14ac:dyDescent="0.3">
      <c r="AV3762" s="115" t="str">
        <f t="shared" si="520"/>
        <v>RX3CROSS LANE HOSPITAL ROWAN LEA</v>
      </c>
      <c r="AW3762" s="126" t="s">
        <v>8630</v>
      </c>
      <c r="AX3762" s="126" t="s">
        <v>8631</v>
      </c>
      <c r="AY3762" s="126" t="s">
        <v>8630</v>
      </c>
      <c r="AZ3762" s="126" t="s">
        <v>8631</v>
      </c>
      <c r="BA3762" s="126" t="str">
        <f t="shared" si="521"/>
        <v>RX3</v>
      </c>
    </row>
    <row r="3763" spans="48:53" hidden="1" x14ac:dyDescent="0.3">
      <c r="AV3763" s="115" t="str">
        <f t="shared" si="520"/>
        <v>RX3CYPS - NORTH YORKSHIRE 1</v>
      </c>
      <c r="AW3763" s="126" t="s">
        <v>6430</v>
      </c>
      <c r="AX3763" s="126" t="s">
        <v>6431</v>
      </c>
      <c r="AY3763" s="126" t="s">
        <v>6430</v>
      </c>
      <c r="AZ3763" s="126" t="s">
        <v>6431</v>
      </c>
      <c r="BA3763" s="126" t="str">
        <f t="shared" si="521"/>
        <v>RX3</v>
      </c>
    </row>
    <row r="3764" spans="48:53" hidden="1" x14ac:dyDescent="0.3">
      <c r="AV3764" s="115" t="str">
        <f t="shared" si="520"/>
        <v>RX3CYPS - NORTH YORKSHIRE 2</v>
      </c>
      <c r="AW3764" s="126" t="s">
        <v>6432</v>
      </c>
      <c r="AX3764" s="126" t="s">
        <v>6433</v>
      </c>
      <c r="AY3764" s="126" t="s">
        <v>6432</v>
      </c>
      <c r="AZ3764" s="126" t="s">
        <v>6433</v>
      </c>
      <c r="BA3764" s="126" t="str">
        <f t="shared" si="521"/>
        <v>RX3</v>
      </c>
    </row>
    <row r="3765" spans="48:53" hidden="1" x14ac:dyDescent="0.3">
      <c r="AV3765" s="115" t="str">
        <f t="shared" si="520"/>
        <v>RX3DARLINGTON MEMORIAL ROWAN BUILDING</v>
      </c>
      <c r="AW3765" s="126" t="s">
        <v>6346</v>
      </c>
      <c r="AX3765" s="126" t="s">
        <v>6347</v>
      </c>
      <c r="AY3765" s="126" t="s">
        <v>6346</v>
      </c>
      <c r="AZ3765" s="126" t="s">
        <v>6347</v>
      </c>
      <c r="BA3765" s="126" t="str">
        <f t="shared" si="521"/>
        <v>RX3</v>
      </c>
    </row>
    <row r="3766" spans="48:53" hidden="1" x14ac:dyDescent="0.3">
      <c r="AV3766" s="115" t="str">
        <f t="shared" si="520"/>
        <v>RX3EARLSTON HOUSE</v>
      </c>
      <c r="AW3766" s="126" t="s">
        <v>8619</v>
      </c>
      <c r="AX3766" s="126" t="s">
        <v>8620</v>
      </c>
      <c r="AY3766" s="126" t="s">
        <v>8619</v>
      </c>
      <c r="AZ3766" s="126" t="s">
        <v>8620</v>
      </c>
      <c r="BA3766" s="126" t="str">
        <f t="shared" si="521"/>
        <v>RX3</v>
      </c>
    </row>
    <row r="3767" spans="48:53" hidden="1" x14ac:dyDescent="0.3">
      <c r="AV3767" s="115" t="str">
        <f t="shared" si="520"/>
        <v>RX3EAST CLEVELAND HOSPITAL</v>
      </c>
      <c r="AW3767" s="126" t="s">
        <v>6379</v>
      </c>
      <c r="AX3767" s="126" t="s">
        <v>6380</v>
      </c>
      <c r="AY3767" s="126" t="s">
        <v>6379</v>
      </c>
      <c r="AZ3767" s="126" t="s">
        <v>6380</v>
      </c>
      <c r="BA3767" s="126" t="str">
        <f t="shared" si="521"/>
        <v>RX3</v>
      </c>
    </row>
    <row r="3768" spans="48:53" hidden="1" x14ac:dyDescent="0.3">
      <c r="AV3768" s="115" t="str">
        <f t="shared" si="520"/>
        <v>RX3EATING DISORDERS OP</v>
      </c>
      <c r="AW3768" s="126" t="s">
        <v>6462</v>
      </c>
      <c r="AX3768" s="126" t="s">
        <v>6463</v>
      </c>
      <c r="AY3768" s="126" t="s">
        <v>6462</v>
      </c>
      <c r="AZ3768" s="126" t="s">
        <v>6463</v>
      </c>
      <c r="BA3768" s="126" t="str">
        <f t="shared" si="521"/>
        <v>RX3</v>
      </c>
    </row>
    <row r="3769" spans="48:53" hidden="1" x14ac:dyDescent="0.3">
      <c r="AV3769" s="115" t="str">
        <f t="shared" si="520"/>
        <v>RX3EDEN HILL</v>
      </c>
      <c r="AW3769" s="126" t="s">
        <v>6382</v>
      </c>
      <c r="AX3769" s="126" t="s">
        <v>6383</v>
      </c>
      <c r="AY3769" s="126" t="s">
        <v>6382</v>
      </c>
      <c r="AZ3769" s="126" t="s">
        <v>6383</v>
      </c>
      <c r="BA3769" s="126" t="str">
        <f t="shared" si="521"/>
        <v>RX3</v>
      </c>
    </row>
    <row r="3770" spans="48:53" hidden="1" x14ac:dyDescent="0.3">
      <c r="AV3770" s="115" t="str">
        <f t="shared" si="520"/>
        <v>RX3EIP (NP)</v>
      </c>
      <c r="AW3770" s="126" t="s">
        <v>6314</v>
      </c>
      <c r="AX3770" s="126" t="s">
        <v>6315</v>
      </c>
      <c r="AY3770" s="126" t="s">
        <v>6314</v>
      </c>
      <c r="AZ3770" s="126" t="s">
        <v>6315</v>
      </c>
      <c r="BA3770" s="126" t="str">
        <f t="shared" si="521"/>
        <v>RX3</v>
      </c>
    </row>
    <row r="3771" spans="48:53" hidden="1" x14ac:dyDescent="0.3">
      <c r="AV3771" s="115" t="str">
        <f t="shared" si="520"/>
        <v>RX3ESTON &amp; EAST CLEVELAND OLD AGE PSYCH</v>
      </c>
      <c r="AW3771" s="126" t="s">
        <v>6414</v>
      </c>
      <c r="AX3771" s="126" t="s">
        <v>6415</v>
      </c>
      <c r="AY3771" s="126" t="s">
        <v>6414</v>
      </c>
      <c r="AZ3771" s="126" t="s">
        <v>6415</v>
      </c>
      <c r="BA3771" s="126" t="str">
        <f t="shared" si="521"/>
        <v>RX3</v>
      </c>
    </row>
    <row r="3772" spans="48:53" hidden="1" x14ac:dyDescent="0.3">
      <c r="AV3772" s="115" t="str">
        <f t="shared" si="520"/>
        <v>RX3FORENSIC LD</v>
      </c>
      <c r="AW3772" s="126" t="s">
        <v>6434</v>
      </c>
      <c r="AX3772" s="126" t="s">
        <v>6435</v>
      </c>
      <c r="AY3772" s="126" t="s">
        <v>6434</v>
      </c>
      <c r="AZ3772" s="126" t="s">
        <v>6435</v>
      </c>
      <c r="BA3772" s="126" t="str">
        <f t="shared" si="521"/>
        <v>RX3</v>
      </c>
    </row>
    <row r="3773" spans="48:53" hidden="1" x14ac:dyDescent="0.3">
      <c r="AV3773" s="115" t="str">
        <f t="shared" si="520"/>
        <v>RX3FOXRUSH AFFECTIVE DISORDER</v>
      </c>
      <c r="AW3773" s="126" t="s">
        <v>6358</v>
      </c>
      <c r="AX3773" s="126" t="s">
        <v>6359</v>
      </c>
      <c r="AY3773" s="126" t="s">
        <v>6358</v>
      </c>
      <c r="AZ3773" s="126" t="s">
        <v>6359</v>
      </c>
      <c r="BA3773" s="126" t="str">
        <f t="shared" si="521"/>
        <v>RX3</v>
      </c>
    </row>
    <row r="3774" spans="48:53" hidden="1" x14ac:dyDescent="0.3">
      <c r="AV3774" s="115" t="str">
        <f t="shared" si="520"/>
        <v>RX3FOXRUSH AFFECTIVE DISORDER</v>
      </c>
      <c r="AW3774" s="126" t="s">
        <v>6366</v>
      </c>
      <c r="AX3774" s="126" t="s">
        <v>6359</v>
      </c>
      <c r="AY3774" s="126" t="s">
        <v>6366</v>
      </c>
      <c r="AZ3774" s="126" t="s">
        <v>6359</v>
      </c>
      <c r="BA3774" s="126" t="str">
        <f t="shared" si="521"/>
        <v>RX3</v>
      </c>
    </row>
    <row r="3775" spans="48:53" hidden="1" x14ac:dyDescent="0.3">
      <c r="AV3775" s="115" t="str">
        <f t="shared" si="520"/>
        <v>RX3GEORGE HARDWICK FOUNDATION</v>
      </c>
      <c r="AW3775" s="126" t="s">
        <v>6256</v>
      </c>
      <c r="AX3775" s="126" t="s">
        <v>6257</v>
      </c>
      <c r="AY3775" s="126" t="s">
        <v>6256</v>
      </c>
      <c r="AZ3775" s="126" t="s">
        <v>6257</v>
      </c>
      <c r="BA3775" s="126" t="str">
        <f t="shared" si="521"/>
        <v>RX3</v>
      </c>
    </row>
    <row r="3776" spans="48:53" hidden="1" x14ac:dyDescent="0.3">
      <c r="AV3776" s="115" t="str">
        <f t="shared" si="520"/>
        <v>RX3GOODALL (NP)</v>
      </c>
      <c r="AW3776" s="126" t="s">
        <v>6330</v>
      </c>
      <c r="AX3776" s="126" t="s">
        <v>6331</v>
      </c>
      <c r="AY3776" s="126" t="s">
        <v>6330</v>
      </c>
      <c r="AZ3776" s="126" t="s">
        <v>6331</v>
      </c>
      <c r="BA3776" s="126" t="str">
        <f t="shared" si="521"/>
        <v>RX3</v>
      </c>
    </row>
    <row r="3777" spans="48:53" hidden="1" x14ac:dyDescent="0.3">
      <c r="AV3777" s="115" t="str">
        <f t="shared" si="520"/>
        <v>RX3GROUND FLOOR</v>
      </c>
      <c r="AW3777" s="126" t="s">
        <v>6388</v>
      </c>
      <c r="AX3777" s="126" t="s">
        <v>6389</v>
      </c>
      <c r="AY3777" s="126" t="s">
        <v>6388</v>
      </c>
      <c r="AZ3777" s="126" t="s">
        <v>6389</v>
      </c>
      <c r="BA3777" s="126" t="str">
        <f t="shared" si="521"/>
        <v>RX3</v>
      </c>
    </row>
    <row r="3778" spans="48:53" hidden="1" x14ac:dyDescent="0.3">
      <c r="AV3778" s="115" t="str">
        <f t="shared" si="520"/>
        <v>RX3GUISBOROUGH GENERAL HOSPITAL</v>
      </c>
      <c r="AW3778" s="126" t="s">
        <v>6377</v>
      </c>
      <c r="AX3778" s="126" t="s">
        <v>6378</v>
      </c>
      <c r="AY3778" s="126" t="s">
        <v>6377</v>
      </c>
      <c r="AZ3778" s="126" t="s">
        <v>6378</v>
      </c>
      <c r="BA3778" s="126" t="str">
        <f t="shared" si="521"/>
        <v>RX3</v>
      </c>
    </row>
    <row r="3779" spans="48:53" hidden="1" x14ac:dyDescent="0.3">
      <c r="AV3779" s="115" t="str">
        <f t="shared" ref="AV3779:AV3842" si="522">CONCATENATE(LEFT(AW3779, 3),AX3779)</f>
        <v>RX3H/POOL LD CHILDRENS SERV</v>
      </c>
      <c r="AW3779" s="126" t="s">
        <v>6412</v>
      </c>
      <c r="AX3779" s="126" t="s">
        <v>6413</v>
      </c>
      <c r="AY3779" s="126" t="s">
        <v>6412</v>
      </c>
      <c r="AZ3779" s="126" t="s">
        <v>6413</v>
      </c>
      <c r="BA3779" s="126" t="str">
        <f t="shared" ref="BA3779:BA3842" si="523">LEFT(AY3779,3)</f>
        <v>RX3</v>
      </c>
    </row>
    <row r="3780" spans="48:53" hidden="1" x14ac:dyDescent="0.3">
      <c r="AV3780" s="115" t="str">
        <f t="shared" si="522"/>
        <v>RX3HARROGATE IHTT</v>
      </c>
      <c r="AW3780" s="126" t="s">
        <v>6436</v>
      </c>
      <c r="AX3780" s="126" t="s">
        <v>6437</v>
      </c>
      <c r="AY3780" s="126" t="s">
        <v>6436</v>
      </c>
      <c r="AZ3780" s="126" t="s">
        <v>6437</v>
      </c>
      <c r="BA3780" s="126" t="str">
        <f t="shared" si="523"/>
        <v>RX3</v>
      </c>
    </row>
    <row r="3781" spans="48:53" hidden="1" x14ac:dyDescent="0.3">
      <c r="AV3781" s="115" t="str">
        <f t="shared" si="522"/>
        <v>RX3HARTLEPOOL CARERS ASSOCIATION</v>
      </c>
      <c r="AW3781" s="126" t="s">
        <v>6286</v>
      </c>
      <c r="AX3781" s="126" t="s">
        <v>6287</v>
      </c>
      <c r="AY3781" s="126" t="s">
        <v>6286</v>
      </c>
      <c r="AZ3781" s="126" t="s">
        <v>6287</v>
      </c>
      <c r="BA3781" s="126" t="str">
        <f t="shared" si="523"/>
        <v>RX3</v>
      </c>
    </row>
    <row r="3782" spans="48:53" hidden="1" x14ac:dyDescent="0.3">
      <c r="AV3782" s="115" t="str">
        <f t="shared" si="522"/>
        <v>RX3KILTON VIEW</v>
      </c>
      <c r="AW3782" s="126" t="s">
        <v>6360</v>
      </c>
      <c r="AX3782" s="126" t="s">
        <v>6361</v>
      </c>
      <c r="AY3782" s="126" t="s">
        <v>6360</v>
      </c>
      <c r="AZ3782" s="126" t="s">
        <v>6361</v>
      </c>
      <c r="BA3782" s="126" t="str">
        <f t="shared" si="523"/>
        <v>RX3</v>
      </c>
    </row>
    <row r="3783" spans="48:53" hidden="1" x14ac:dyDescent="0.3">
      <c r="AV3783" s="115" t="str">
        <f t="shared" si="522"/>
        <v>RX3LANCHESTER ROAD HOSPITAL</v>
      </c>
      <c r="AW3783" s="126" t="s">
        <v>8617</v>
      </c>
      <c r="AX3783" s="126" t="s">
        <v>8618</v>
      </c>
      <c r="AY3783" s="126" t="s">
        <v>8617</v>
      </c>
      <c r="AZ3783" s="126" t="s">
        <v>8618</v>
      </c>
      <c r="BA3783" s="126" t="str">
        <f t="shared" si="523"/>
        <v>RX3</v>
      </c>
    </row>
    <row r="3784" spans="48:53" hidden="1" x14ac:dyDescent="0.3">
      <c r="AV3784" s="115" t="str">
        <f t="shared" si="522"/>
        <v>RX3LD - NORTH</v>
      </c>
      <c r="AW3784" s="126" t="s">
        <v>6316</v>
      </c>
      <c r="AX3784" s="126" t="s">
        <v>6317</v>
      </c>
      <c r="AY3784" s="126" t="s">
        <v>6316</v>
      </c>
      <c r="AZ3784" s="126" t="s">
        <v>6317</v>
      </c>
      <c r="BA3784" s="126" t="str">
        <f t="shared" si="523"/>
        <v>RX3</v>
      </c>
    </row>
    <row r="3785" spans="48:53" hidden="1" x14ac:dyDescent="0.3">
      <c r="AV3785" s="115" t="str">
        <f t="shared" si="522"/>
        <v>RX3LD - SOUTH</v>
      </c>
      <c r="AW3785" s="126" t="s">
        <v>6318</v>
      </c>
      <c r="AX3785" s="126" t="s">
        <v>6319</v>
      </c>
      <c r="AY3785" s="126" t="s">
        <v>6318</v>
      </c>
      <c r="AZ3785" s="126" t="s">
        <v>6319</v>
      </c>
      <c r="BA3785" s="126" t="str">
        <f t="shared" si="523"/>
        <v>RX3</v>
      </c>
    </row>
    <row r="3786" spans="48:53" hidden="1" x14ac:dyDescent="0.3">
      <c r="AV3786" s="115" t="str">
        <f t="shared" si="522"/>
        <v>RX3LD NORTH (1)</v>
      </c>
      <c r="AW3786" s="126" t="s">
        <v>6322</v>
      </c>
      <c r="AX3786" s="126" t="s">
        <v>6323</v>
      </c>
      <c r="AY3786" s="126" t="s">
        <v>6322</v>
      </c>
      <c r="AZ3786" s="126" t="s">
        <v>6323</v>
      </c>
      <c r="BA3786" s="126" t="str">
        <f t="shared" si="523"/>
        <v>RX3</v>
      </c>
    </row>
    <row r="3787" spans="48:53" hidden="1" x14ac:dyDescent="0.3">
      <c r="AV3787" s="115" t="str">
        <f t="shared" si="522"/>
        <v>RX3LD NORTH (2)</v>
      </c>
      <c r="AW3787" s="126" t="s">
        <v>6324</v>
      </c>
      <c r="AX3787" s="126" t="s">
        <v>6325</v>
      </c>
      <c r="AY3787" s="126" t="s">
        <v>6324</v>
      </c>
      <c r="AZ3787" s="126" t="s">
        <v>6325</v>
      </c>
      <c r="BA3787" s="126" t="str">
        <f t="shared" si="523"/>
        <v>RX3</v>
      </c>
    </row>
    <row r="3788" spans="48:53" hidden="1" x14ac:dyDescent="0.3">
      <c r="AV3788" s="115" t="str">
        <f t="shared" si="522"/>
        <v>RX3LD NORTH (3)</v>
      </c>
      <c r="AW3788" s="126" t="s">
        <v>6326</v>
      </c>
      <c r="AX3788" s="126" t="s">
        <v>6327</v>
      </c>
      <c r="AY3788" s="126" t="s">
        <v>6326</v>
      </c>
      <c r="AZ3788" s="126" t="s">
        <v>6327</v>
      </c>
      <c r="BA3788" s="126" t="str">
        <f t="shared" si="523"/>
        <v>RX3</v>
      </c>
    </row>
    <row r="3789" spans="48:53" hidden="1" x14ac:dyDescent="0.3">
      <c r="AV3789" s="115" t="str">
        <f t="shared" si="522"/>
        <v>RX3LD SOUTH 2</v>
      </c>
      <c r="AW3789" s="126" t="s">
        <v>6310</v>
      </c>
      <c r="AX3789" s="126" t="s">
        <v>6311</v>
      </c>
      <c r="AY3789" s="126" t="s">
        <v>6310</v>
      </c>
      <c r="AZ3789" s="126" t="s">
        <v>6311</v>
      </c>
      <c r="BA3789" s="126" t="str">
        <f t="shared" si="523"/>
        <v>RX3</v>
      </c>
    </row>
    <row r="3790" spans="48:53" hidden="1" x14ac:dyDescent="0.3">
      <c r="AV3790" s="115" t="str">
        <f t="shared" si="522"/>
        <v>RX3LUNEDALE</v>
      </c>
      <c r="AW3790" s="126" t="s">
        <v>6458</v>
      </c>
      <c r="AX3790" s="126" t="s">
        <v>6459</v>
      </c>
      <c r="AY3790" s="126" t="s">
        <v>6458</v>
      </c>
      <c r="AZ3790" s="126" t="s">
        <v>6459</v>
      </c>
      <c r="BA3790" s="126" t="str">
        <f t="shared" si="523"/>
        <v>RX3</v>
      </c>
    </row>
    <row r="3791" spans="48:53" hidden="1" x14ac:dyDescent="0.3">
      <c r="AV3791" s="115" t="str">
        <f t="shared" si="522"/>
        <v>RX3LUSTRUM VALE</v>
      </c>
      <c r="AW3791" s="126" t="s">
        <v>6392</v>
      </c>
      <c r="AX3791" s="126" t="s">
        <v>6393</v>
      </c>
      <c r="AY3791" s="126" t="s">
        <v>6392</v>
      </c>
      <c r="AZ3791" s="126" t="s">
        <v>6393</v>
      </c>
      <c r="BA3791" s="126" t="str">
        <f t="shared" si="523"/>
        <v>RX3</v>
      </c>
    </row>
    <row r="3792" spans="48:53" hidden="1" x14ac:dyDescent="0.3">
      <c r="AV3792" s="115" t="str">
        <f t="shared" si="522"/>
        <v>RX3LUSTRUM VALE MHSOP NMP</v>
      </c>
      <c r="AW3792" s="126" t="s">
        <v>6456</v>
      </c>
      <c r="AX3792" s="126" t="s">
        <v>6457</v>
      </c>
      <c r="AY3792" s="126" t="s">
        <v>6456</v>
      </c>
      <c r="AZ3792" s="126" t="s">
        <v>6457</v>
      </c>
      <c r="BA3792" s="126" t="str">
        <f t="shared" si="523"/>
        <v>RX3</v>
      </c>
    </row>
    <row r="3793" spans="48:53" hidden="1" x14ac:dyDescent="0.3">
      <c r="AV3793" s="115" t="str">
        <f t="shared" si="522"/>
        <v>RX3M'BRO MHSOP 3 NMP</v>
      </c>
      <c r="AW3793" s="126" t="s">
        <v>6290</v>
      </c>
      <c r="AX3793" s="126" t="s">
        <v>6291</v>
      </c>
      <c r="AY3793" s="126" t="s">
        <v>6290</v>
      </c>
      <c r="AZ3793" s="126" t="s">
        <v>6291</v>
      </c>
      <c r="BA3793" s="126" t="str">
        <f t="shared" si="523"/>
        <v>RX3</v>
      </c>
    </row>
    <row r="3794" spans="48:53" hidden="1" x14ac:dyDescent="0.3">
      <c r="AV3794" s="115" t="str">
        <f t="shared" si="522"/>
        <v>RX3M'BRO MHSOP SECTOR 2</v>
      </c>
      <c r="AW3794" s="126" t="s">
        <v>6416</v>
      </c>
      <c r="AX3794" s="126" t="s">
        <v>6417</v>
      </c>
      <c r="AY3794" s="126" t="s">
        <v>6416</v>
      </c>
      <c r="AZ3794" s="126" t="s">
        <v>6417</v>
      </c>
      <c r="BA3794" s="126" t="str">
        <f t="shared" si="523"/>
        <v>RX3</v>
      </c>
    </row>
    <row r="3795" spans="48:53" hidden="1" x14ac:dyDescent="0.3">
      <c r="AV3795" s="115" t="str">
        <f t="shared" si="522"/>
        <v>RX3MEADOWFIELDS</v>
      </c>
      <c r="AW3795" s="126" t="s">
        <v>10063</v>
      </c>
      <c r="AX3795" s="126" t="s">
        <v>10064</v>
      </c>
      <c r="AY3795" s="126" t="s">
        <v>10063</v>
      </c>
      <c r="AZ3795" s="126" t="s">
        <v>10064</v>
      </c>
      <c r="BA3795" s="126" t="str">
        <f t="shared" si="523"/>
        <v>RX3</v>
      </c>
    </row>
    <row r="3796" spans="48:53" hidden="1" x14ac:dyDescent="0.3">
      <c r="AV3796" s="115" t="str">
        <f t="shared" si="522"/>
        <v>RX3MENTAL HEALTH UNIT - FRIARAGE HOSPITAL</v>
      </c>
      <c r="AW3796" s="126" t="s">
        <v>6470</v>
      </c>
      <c r="AX3796" s="126" t="s">
        <v>6471</v>
      </c>
      <c r="AY3796" s="126" t="s">
        <v>6470</v>
      </c>
      <c r="AZ3796" s="126" t="s">
        <v>6471</v>
      </c>
      <c r="BA3796" s="126" t="str">
        <f t="shared" si="523"/>
        <v>RX3</v>
      </c>
    </row>
    <row r="3797" spans="48:53" hidden="1" x14ac:dyDescent="0.3">
      <c r="AV3797" s="115" t="str">
        <f t="shared" si="522"/>
        <v>RX3MHSOP - APK NP 2</v>
      </c>
      <c r="AW3797" s="126" t="s">
        <v>6340</v>
      </c>
      <c r="AX3797" s="126" t="s">
        <v>6341</v>
      </c>
      <c r="AY3797" s="126" t="s">
        <v>6340</v>
      </c>
      <c r="AZ3797" s="126" t="s">
        <v>6341</v>
      </c>
      <c r="BA3797" s="126" t="str">
        <f t="shared" si="523"/>
        <v>RX3</v>
      </c>
    </row>
    <row r="3798" spans="48:53" hidden="1" x14ac:dyDescent="0.3">
      <c r="AV3798" s="115" t="str">
        <f t="shared" si="522"/>
        <v>RX3MHSOP - NORTH YORKSHIRE 1</v>
      </c>
      <c r="AW3798" s="126" t="s">
        <v>6424</v>
      </c>
      <c r="AX3798" s="126" t="s">
        <v>6425</v>
      </c>
      <c r="AY3798" s="126" t="s">
        <v>6424</v>
      </c>
      <c r="AZ3798" s="126" t="s">
        <v>6425</v>
      </c>
      <c r="BA3798" s="126" t="str">
        <f t="shared" si="523"/>
        <v>RX3</v>
      </c>
    </row>
    <row r="3799" spans="48:53" hidden="1" x14ac:dyDescent="0.3">
      <c r="AV3799" s="115" t="str">
        <f t="shared" si="522"/>
        <v>RX3MHSOP - NORTH YORKSHIRE 2</v>
      </c>
      <c r="AW3799" s="126" t="s">
        <v>6426</v>
      </c>
      <c r="AX3799" s="126" t="s">
        <v>6427</v>
      </c>
      <c r="AY3799" s="126" t="s">
        <v>6426</v>
      </c>
      <c r="AZ3799" s="126" t="s">
        <v>6427</v>
      </c>
      <c r="BA3799" s="126" t="str">
        <f t="shared" si="523"/>
        <v>RX3</v>
      </c>
    </row>
    <row r="3800" spans="48:53" hidden="1" x14ac:dyDescent="0.3">
      <c r="AV3800" s="115" t="str">
        <f t="shared" si="522"/>
        <v>RX3MHSOP - NORTH YORKSHIRE 3</v>
      </c>
      <c r="AW3800" s="126" t="s">
        <v>6428</v>
      </c>
      <c r="AX3800" s="126" t="s">
        <v>6429</v>
      </c>
      <c r="AY3800" s="126" t="s">
        <v>6428</v>
      </c>
      <c r="AZ3800" s="126" t="s">
        <v>6429</v>
      </c>
      <c r="BA3800" s="126" t="str">
        <f t="shared" si="523"/>
        <v>RX3</v>
      </c>
    </row>
    <row r="3801" spans="48:53" hidden="1" x14ac:dyDescent="0.3">
      <c r="AV3801" s="115" t="str">
        <f t="shared" si="522"/>
        <v>RX3MHSOP AP NP</v>
      </c>
      <c r="AW3801" s="126" t="s">
        <v>6334</v>
      </c>
      <c r="AX3801" s="126" t="s">
        <v>6335</v>
      </c>
      <c r="AY3801" s="126" t="s">
        <v>6334</v>
      </c>
      <c r="AZ3801" s="126" t="s">
        <v>6335</v>
      </c>
      <c r="BA3801" s="126" t="str">
        <f t="shared" si="523"/>
        <v>RX3</v>
      </c>
    </row>
    <row r="3802" spans="48:53" hidden="1" x14ac:dyDescent="0.3">
      <c r="AV3802" s="115" t="str">
        <f t="shared" si="522"/>
        <v>RX3MHSOP APK NP</v>
      </c>
      <c r="AW3802" s="126" t="s">
        <v>6336</v>
      </c>
      <c r="AX3802" s="126" t="s">
        <v>6337</v>
      </c>
      <c r="AY3802" s="126" t="s">
        <v>6336</v>
      </c>
      <c r="AZ3802" s="126" t="s">
        <v>6337</v>
      </c>
      <c r="BA3802" s="126" t="str">
        <f t="shared" si="523"/>
        <v>RX3</v>
      </c>
    </row>
    <row r="3803" spans="48:53" hidden="1" x14ac:dyDescent="0.3">
      <c r="AV3803" s="115" t="str">
        <f t="shared" si="522"/>
        <v>RX3MHSOP LR (NP)</v>
      </c>
      <c r="AW3803" s="126" t="s">
        <v>6332</v>
      </c>
      <c r="AX3803" s="126" t="s">
        <v>6333</v>
      </c>
      <c r="AY3803" s="126" t="s">
        <v>6332</v>
      </c>
      <c r="AZ3803" s="126" t="s">
        <v>6333</v>
      </c>
      <c r="BA3803" s="126" t="str">
        <f t="shared" si="523"/>
        <v>RX3</v>
      </c>
    </row>
    <row r="3804" spans="48:53" hidden="1" x14ac:dyDescent="0.3">
      <c r="AV3804" s="115" t="str">
        <f t="shared" si="522"/>
        <v>RX3MHSOP M'BRO 1 NMP</v>
      </c>
      <c r="AW3804" s="126" t="s">
        <v>6466</v>
      </c>
      <c r="AX3804" s="126" t="s">
        <v>6467</v>
      </c>
      <c r="AY3804" s="126" t="s">
        <v>6466</v>
      </c>
      <c r="AZ3804" s="126" t="s">
        <v>6467</v>
      </c>
      <c r="BA3804" s="126" t="str">
        <f t="shared" si="523"/>
        <v>RX3</v>
      </c>
    </row>
    <row r="3805" spans="48:53" hidden="1" x14ac:dyDescent="0.3">
      <c r="AV3805" s="115" t="str">
        <f t="shared" si="522"/>
        <v>RX3MHSOP M'BRO 2 NMP</v>
      </c>
      <c r="AW3805" s="126" t="s">
        <v>6468</v>
      </c>
      <c r="AX3805" s="126" t="s">
        <v>6469</v>
      </c>
      <c r="AY3805" s="126" t="s">
        <v>6468</v>
      </c>
      <c r="AZ3805" s="126" t="s">
        <v>6469</v>
      </c>
      <c r="BA3805" s="126" t="str">
        <f t="shared" si="523"/>
        <v>RX3</v>
      </c>
    </row>
    <row r="3806" spans="48:53" hidden="1" x14ac:dyDescent="0.3">
      <c r="AV3806" s="115" t="str">
        <f t="shared" si="522"/>
        <v>RX3MHSOP NP</v>
      </c>
      <c r="AW3806" s="126" t="s">
        <v>6304</v>
      </c>
      <c r="AX3806" s="126" t="s">
        <v>6305</v>
      </c>
      <c r="AY3806" s="126" t="s">
        <v>6304</v>
      </c>
      <c r="AZ3806" s="126" t="s">
        <v>6305</v>
      </c>
      <c r="BA3806" s="126" t="str">
        <f t="shared" si="523"/>
        <v>RX3</v>
      </c>
    </row>
    <row r="3807" spans="48:53" hidden="1" x14ac:dyDescent="0.3">
      <c r="AV3807" s="115" t="str">
        <f t="shared" si="522"/>
        <v>RX3MHSOP SB (NP)</v>
      </c>
      <c r="AW3807" s="126" t="s">
        <v>6328</v>
      </c>
      <c r="AX3807" s="126" t="s">
        <v>6329</v>
      </c>
      <c r="AY3807" s="126" t="s">
        <v>6328</v>
      </c>
      <c r="AZ3807" s="126" t="s">
        <v>6329</v>
      </c>
      <c r="BA3807" s="126" t="str">
        <f t="shared" si="523"/>
        <v>RX3</v>
      </c>
    </row>
    <row r="3808" spans="48:53" hidden="1" x14ac:dyDescent="0.3">
      <c r="AV3808" s="115" t="str">
        <f t="shared" si="522"/>
        <v>RX3NMP - FOXRUSH</v>
      </c>
      <c r="AW3808" s="126" t="s">
        <v>6422</v>
      </c>
      <c r="AX3808" s="126" t="s">
        <v>6423</v>
      </c>
      <c r="AY3808" s="126" t="s">
        <v>6422</v>
      </c>
      <c r="AZ3808" s="126" t="s">
        <v>6423</v>
      </c>
      <c r="BA3808" s="126" t="str">
        <f t="shared" si="523"/>
        <v>RX3</v>
      </c>
    </row>
    <row r="3809" spans="48:53" hidden="1" x14ac:dyDescent="0.3">
      <c r="AV3809" s="115" t="str">
        <f t="shared" si="522"/>
        <v>RX3NMP - H'POOL AFF &amp; PSYCH</v>
      </c>
      <c r="AW3809" s="126" t="s">
        <v>6442</v>
      </c>
      <c r="AX3809" s="126" t="s">
        <v>6443</v>
      </c>
      <c r="AY3809" s="126" t="s">
        <v>6442</v>
      </c>
      <c r="AZ3809" s="126" t="s">
        <v>6443</v>
      </c>
      <c r="BA3809" s="126" t="str">
        <f t="shared" si="523"/>
        <v>RX3</v>
      </c>
    </row>
    <row r="3810" spans="48:53" hidden="1" x14ac:dyDescent="0.3">
      <c r="AV3810" s="115" t="str">
        <f t="shared" si="522"/>
        <v>RX3NMP - LD H'GATE</v>
      </c>
      <c r="AW3810" s="126" t="s">
        <v>6292</v>
      </c>
      <c r="AX3810" s="126" t="s">
        <v>6293</v>
      </c>
      <c r="AY3810" s="126" t="s">
        <v>6292</v>
      </c>
      <c r="AZ3810" s="126" t="s">
        <v>6293</v>
      </c>
      <c r="BA3810" s="126" t="str">
        <f t="shared" si="523"/>
        <v>RX3</v>
      </c>
    </row>
    <row r="3811" spans="48:53" hidden="1" x14ac:dyDescent="0.3">
      <c r="AV3811" s="115" t="str">
        <f t="shared" si="522"/>
        <v>RX3NMP - MHSOP H'GATE</v>
      </c>
      <c r="AW3811" s="126" t="s">
        <v>6288</v>
      </c>
      <c r="AX3811" s="126" t="s">
        <v>6289</v>
      </c>
      <c r="AY3811" s="126" t="s">
        <v>6288</v>
      </c>
      <c r="AZ3811" s="126" t="s">
        <v>6289</v>
      </c>
      <c r="BA3811" s="126" t="str">
        <f t="shared" si="523"/>
        <v>RX3</v>
      </c>
    </row>
    <row r="3812" spans="48:53" hidden="1" x14ac:dyDescent="0.3">
      <c r="AV3812" s="115" t="str">
        <f t="shared" si="522"/>
        <v>RX3NMP - MHSOP STOCKTON</v>
      </c>
      <c r="AW3812" s="126" t="s">
        <v>6294</v>
      </c>
      <c r="AX3812" s="126" t="s">
        <v>6295</v>
      </c>
      <c r="AY3812" s="126" t="s">
        <v>6294</v>
      </c>
      <c r="AZ3812" s="126" t="s">
        <v>6295</v>
      </c>
      <c r="BA3812" s="126" t="str">
        <f t="shared" si="523"/>
        <v>RX3</v>
      </c>
    </row>
    <row r="3813" spans="48:53" hidden="1" x14ac:dyDescent="0.3">
      <c r="AV3813" s="115" t="str">
        <f t="shared" si="522"/>
        <v>RX3NMP EASINGTON</v>
      </c>
      <c r="AW3813" s="126" t="s">
        <v>6450</v>
      </c>
      <c r="AX3813" s="126" t="s">
        <v>6451</v>
      </c>
      <c r="AY3813" s="126" t="s">
        <v>6450</v>
      </c>
      <c r="AZ3813" s="126" t="s">
        <v>6451</v>
      </c>
      <c r="BA3813" s="126" t="str">
        <f t="shared" si="523"/>
        <v>RX3</v>
      </c>
    </row>
    <row r="3814" spans="48:53" hidden="1" x14ac:dyDescent="0.3">
      <c r="AV3814" s="115" t="str">
        <f t="shared" si="522"/>
        <v>RX3NMP LAKESIDE AFF DIS</v>
      </c>
      <c r="AW3814" s="126" t="s">
        <v>6464</v>
      </c>
      <c r="AX3814" s="126" t="s">
        <v>6465</v>
      </c>
      <c r="AY3814" s="126" t="s">
        <v>6464</v>
      </c>
      <c r="AZ3814" s="126" t="s">
        <v>6465</v>
      </c>
      <c r="BA3814" s="126" t="str">
        <f t="shared" si="523"/>
        <v>RX3</v>
      </c>
    </row>
    <row r="3815" spans="48:53" hidden="1" x14ac:dyDescent="0.3">
      <c r="AV3815" s="115" t="str">
        <f t="shared" si="522"/>
        <v>RX3NMP MHSOP HARTLEPOOL</v>
      </c>
      <c r="AW3815" s="126" t="s">
        <v>6460</v>
      </c>
      <c r="AX3815" s="126" t="s">
        <v>6461</v>
      </c>
      <c r="AY3815" s="126" t="s">
        <v>6460</v>
      </c>
      <c r="AZ3815" s="126" t="s">
        <v>6461</v>
      </c>
      <c r="BA3815" s="126" t="str">
        <f t="shared" si="523"/>
        <v>RX3</v>
      </c>
    </row>
    <row r="3816" spans="48:53" hidden="1" x14ac:dyDescent="0.3">
      <c r="AV3816" s="115" t="str">
        <f t="shared" si="522"/>
        <v>RX3NMP PARKSIDE PSYCHOSIS</v>
      </c>
      <c r="AW3816" s="126" t="s">
        <v>6438</v>
      </c>
      <c r="AX3816" s="126" t="s">
        <v>6439</v>
      </c>
      <c r="AY3816" s="126" t="s">
        <v>6438</v>
      </c>
      <c r="AZ3816" s="126" t="s">
        <v>6439</v>
      </c>
      <c r="BA3816" s="126" t="str">
        <f t="shared" si="523"/>
        <v>RX3</v>
      </c>
    </row>
    <row r="3817" spans="48:53" hidden="1" x14ac:dyDescent="0.3">
      <c r="AV3817" s="115" t="str">
        <f t="shared" si="522"/>
        <v>RX3NMP STOCKTON AFFECTIVE DISORDERS</v>
      </c>
      <c r="AW3817" s="126" t="s">
        <v>6284</v>
      </c>
      <c r="AX3817" s="126" t="s">
        <v>6285</v>
      </c>
      <c r="AY3817" s="126" t="s">
        <v>6284</v>
      </c>
      <c r="AZ3817" s="126" t="s">
        <v>6285</v>
      </c>
      <c r="BA3817" s="126" t="str">
        <f t="shared" si="523"/>
        <v>RX3</v>
      </c>
    </row>
    <row r="3818" spans="48:53" hidden="1" x14ac:dyDescent="0.3">
      <c r="AV3818" s="115" t="str">
        <f t="shared" si="522"/>
        <v>RX3NORTH END NP</v>
      </c>
      <c r="AW3818" s="126" t="s">
        <v>6338</v>
      </c>
      <c r="AX3818" s="126" t="s">
        <v>6339</v>
      </c>
      <c r="AY3818" s="126" t="s">
        <v>6338</v>
      </c>
      <c r="AZ3818" s="126" t="s">
        <v>6339</v>
      </c>
      <c r="BA3818" s="126" t="str">
        <f t="shared" si="523"/>
        <v>RX3</v>
      </c>
    </row>
    <row r="3819" spans="48:53" hidden="1" x14ac:dyDescent="0.3">
      <c r="AV3819" s="115" t="str">
        <f t="shared" si="522"/>
        <v>RX3NP PETERLEE HC</v>
      </c>
      <c r="AW3819" s="126" t="s">
        <v>6308</v>
      </c>
      <c r="AX3819" s="126" t="s">
        <v>6309</v>
      </c>
      <c r="AY3819" s="126" t="s">
        <v>6308</v>
      </c>
      <c r="AZ3819" s="126" t="s">
        <v>6309</v>
      </c>
      <c r="BA3819" s="126" t="str">
        <f t="shared" si="523"/>
        <v>RX3</v>
      </c>
    </row>
    <row r="3820" spans="48:53" hidden="1" x14ac:dyDescent="0.3">
      <c r="AV3820" s="115" t="str">
        <f t="shared" si="522"/>
        <v>RX3OAK RISE</v>
      </c>
      <c r="AW3820" s="126" t="s">
        <v>10065</v>
      </c>
      <c r="AX3820" s="126" t="s">
        <v>3130</v>
      </c>
      <c r="AY3820" s="126" t="s">
        <v>10065</v>
      </c>
      <c r="AZ3820" s="126" t="s">
        <v>3130</v>
      </c>
      <c r="BA3820" s="126" t="str">
        <f t="shared" si="523"/>
        <v>RX3</v>
      </c>
    </row>
    <row r="3821" spans="48:53" hidden="1" x14ac:dyDescent="0.3">
      <c r="AV3821" s="115" t="str">
        <f t="shared" si="522"/>
        <v>RX3OAKWOOD UNIT</v>
      </c>
      <c r="AW3821" s="126" t="s">
        <v>6367</v>
      </c>
      <c r="AX3821" s="126" t="s">
        <v>6368</v>
      </c>
      <c r="AY3821" s="126" t="s">
        <v>6367</v>
      </c>
      <c r="AZ3821" s="126" t="s">
        <v>6368</v>
      </c>
      <c r="BA3821" s="126" t="str">
        <f t="shared" si="523"/>
        <v>RX3</v>
      </c>
    </row>
    <row r="3822" spans="48:53" hidden="1" x14ac:dyDescent="0.3">
      <c r="AV3822" s="115" t="str">
        <f t="shared" si="522"/>
        <v>RX3OLD AGE PSYCH</v>
      </c>
      <c r="AW3822" s="126" t="s">
        <v>6410</v>
      </c>
      <c r="AX3822" s="126" t="s">
        <v>6411</v>
      </c>
      <c r="AY3822" s="126" t="s">
        <v>6410</v>
      </c>
      <c r="AZ3822" s="126" t="s">
        <v>6411</v>
      </c>
      <c r="BA3822" s="126" t="str">
        <f t="shared" si="523"/>
        <v>RX3</v>
      </c>
    </row>
    <row r="3823" spans="48:53" hidden="1" x14ac:dyDescent="0.3">
      <c r="AV3823" s="115" t="str">
        <f t="shared" si="522"/>
        <v>RX3PARK HOUSE</v>
      </c>
      <c r="AW3823" s="126" t="s">
        <v>8636</v>
      </c>
      <c r="AX3823" s="126" t="s">
        <v>8637</v>
      </c>
      <c r="AY3823" s="126" t="s">
        <v>8636</v>
      </c>
      <c r="AZ3823" s="126" t="s">
        <v>8637</v>
      </c>
      <c r="BA3823" s="126" t="str">
        <f t="shared" si="523"/>
        <v>RX3</v>
      </c>
    </row>
    <row r="3824" spans="48:53" hidden="1" x14ac:dyDescent="0.3">
      <c r="AV3824" s="115" t="str">
        <f t="shared" si="522"/>
        <v>RX3PARK VIEW</v>
      </c>
      <c r="AW3824" s="126" t="s">
        <v>6262</v>
      </c>
      <c r="AX3824" s="126" t="s">
        <v>6263</v>
      </c>
      <c r="AY3824" s="126" t="s">
        <v>6262</v>
      </c>
      <c r="AZ3824" s="126" t="s">
        <v>6263</v>
      </c>
      <c r="BA3824" s="126" t="str">
        <f t="shared" si="523"/>
        <v>RX3</v>
      </c>
    </row>
    <row r="3825" spans="48:53" hidden="1" x14ac:dyDescent="0.3">
      <c r="AV3825" s="115" t="str">
        <f t="shared" si="522"/>
        <v>RX3PARKSIDE BILLINGHAM</v>
      </c>
      <c r="AW3825" s="126" t="s">
        <v>6369</v>
      </c>
      <c r="AX3825" s="126" t="s">
        <v>6370</v>
      </c>
      <c r="AY3825" s="126" t="s">
        <v>6369</v>
      </c>
      <c r="AZ3825" s="126" t="s">
        <v>6370</v>
      </c>
      <c r="BA3825" s="126" t="str">
        <f t="shared" si="523"/>
        <v>RX3</v>
      </c>
    </row>
    <row r="3826" spans="48:53" hidden="1" x14ac:dyDescent="0.3">
      <c r="AV3826" s="115" t="str">
        <f t="shared" si="522"/>
        <v>RX3PARKSIDE MIDDLESBROUGH</v>
      </c>
      <c r="AW3826" s="126" t="s">
        <v>6356</v>
      </c>
      <c r="AX3826" s="126" t="s">
        <v>6357</v>
      </c>
      <c r="AY3826" s="126" t="s">
        <v>6356</v>
      </c>
      <c r="AZ3826" s="126" t="s">
        <v>6357</v>
      </c>
      <c r="BA3826" s="126" t="str">
        <f t="shared" si="523"/>
        <v>RX3</v>
      </c>
    </row>
    <row r="3827" spans="48:53" hidden="1" x14ac:dyDescent="0.3">
      <c r="AV3827" s="115" t="str">
        <f t="shared" si="522"/>
        <v>RX3PARKSIDE PSYCHOSIS NMP</v>
      </c>
      <c r="AW3827" s="126" t="s">
        <v>6452</v>
      </c>
      <c r="AX3827" s="126" t="s">
        <v>6453</v>
      </c>
      <c r="AY3827" s="126" t="s">
        <v>6452</v>
      </c>
      <c r="AZ3827" s="126" t="s">
        <v>6453</v>
      </c>
      <c r="BA3827" s="126" t="str">
        <f t="shared" si="523"/>
        <v>RX3</v>
      </c>
    </row>
    <row r="3828" spans="48:53" hidden="1" x14ac:dyDescent="0.3">
      <c r="AV3828" s="115" t="str">
        <f t="shared" si="522"/>
        <v>RX3PEPPERMILL COURT</v>
      </c>
      <c r="AW3828" s="126" t="s">
        <v>10066</v>
      </c>
      <c r="AX3828" s="126" t="s">
        <v>9186</v>
      </c>
      <c r="AY3828" s="126" t="s">
        <v>10066</v>
      </c>
      <c r="AZ3828" s="126" t="s">
        <v>9186</v>
      </c>
      <c r="BA3828" s="126" t="str">
        <f t="shared" si="523"/>
        <v>RX3</v>
      </c>
    </row>
    <row r="3829" spans="48:53" hidden="1" x14ac:dyDescent="0.3">
      <c r="AV3829" s="115" t="str">
        <f t="shared" si="522"/>
        <v>RX3PETERLEE COMMUNITY HOSPITAL</v>
      </c>
      <c r="AW3829" s="126" t="s">
        <v>6405</v>
      </c>
      <c r="AX3829" s="126" t="s">
        <v>6406</v>
      </c>
      <c r="AY3829" s="126" t="s">
        <v>6405</v>
      </c>
      <c r="AZ3829" s="126" t="s">
        <v>6406</v>
      </c>
      <c r="BA3829" s="126" t="str">
        <f t="shared" si="523"/>
        <v>RX3</v>
      </c>
    </row>
    <row r="3830" spans="48:53" hidden="1" x14ac:dyDescent="0.3">
      <c r="AV3830" s="115" t="str">
        <f t="shared" si="522"/>
        <v>RX3POA</v>
      </c>
      <c r="AW3830" s="126" t="s">
        <v>6300</v>
      </c>
      <c r="AX3830" s="126" t="s">
        <v>6301</v>
      </c>
      <c r="AY3830" s="126" t="s">
        <v>6300</v>
      </c>
      <c r="AZ3830" s="126" t="s">
        <v>6301</v>
      </c>
      <c r="BA3830" s="126" t="str">
        <f t="shared" si="523"/>
        <v>RX3</v>
      </c>
    </row>
    <row r="3831" spans="48:53" hidden="1" x14ac:dyDescent="0.3">
      <c r="AV3831" s="115" t="str">
        <f t="shared" si="522"/>
        <v>RX3POA - CLS BL UNIT</v>
      </c>
      <c r="AW3831" s="126" t="s">
        <v>6268</v>
      </c>
      <c r="AX3831" s="126" t="s">
        <v>6269</v>
      </c>
      <c r="AY3831" s="126" t="s">
        <v>6268</v>
      </c>
      <c r="AZ3831" s="126" t="s">
        <v>6269</v>
      </c>
      <c r="BA3831" s="126" t="str">
        <f t="shared" si="523"/>
        <v>RX3</v>
      </c>
    </row>
    <row r="3832" spans="48:53" hidden="1" x14ac:dyDescent="0.3">
      <c r="AV3832" s="115" t="str">
        <f t="shared" si="522"/>
        <v>RX3POA - DARLINGTON WEST PARK 1</v>
      </c>
      <c r="AW3832" s="126" t="s">
        <v>6278</v>
      </c>
      <c r="AX3832" s="126" t="s">
        <v>6279</v>
      </c>
      <c r="AY3832" s="126" t="s">
        <v>6278</v>
      </c>
      <c r="AZ3832" s="126" t="s">
        <v>6279</v>
      </c>
      <c r="BA3832" s="126" t="str">
        <f t="shared" si="523"/>
        <v>RX3</v>
      </c>
    </row>
    <row r="3833" spans="48:53" hidden="1" x14ac:dyDescent="0.3">
      <c r="AV3833" s="115" t="str">
        <f t="shared" si="522"/>
        <v>RX3POA - DARLINGTON WEST PARK 2</v>
      </c>
      <c r="AW3833" s="126" t="s">
        <v>6296</v>
      </c>
      <c r="AX3833" s="126" t="s">
        <v>6297</v>
      </c>
      <c r="AY3833" s="126" t="s">
        <v>6296</v>
      </c>
      <c r="AZ3833" s="126" t="s">
        <v>6297</v>
      </c>
      <c r="BA3833" s="126" t="str">
        <f t="shared" si="523"/>
        <v>RX3</v>
      </c>
    </row>
    <row r="3834" spans="48:53" hidden="1" x14ac:dyDescent="0.3">
      <c r="AV3834" s="115" t="str">
        <f t="shared" si="522"/>
        <v>RX3POA - DDALES APARK 1</v>
      </c>
      <c r="AW3834" s="126" t="s">
        <v>6274</v>
      </c>
      <c r="AX3834" s="126" t="s">
        <v>6275</v>
      </c>
      <c r="AY3834" s="126" t="s">
        <v>6274</v>
      </c>
      <c r="AZ3834" s="126" t="s">
        <v>6275</v>
      </c>
      <c r="BA3834" s="126" t="str">
        <f t="shared" si="523"/>
        <v>RX3</v>
      </c>
    </row>
    <row r="3835" spans="48:53" hidden="1" x14ac:dyDescent="0.3">
      <c r="AV3835" s="115" t="str">
        <f t="shared" si="522"/>
        <v>RX3POA - DDALES APARK 2</v>
      </c>
      <c r="AW3835" s="126" t="s">
        <v>6276</v>
      </c>
      <c r="AX3835" s="126" t="s">
        <v>6277</v>
      </c>
      <c r="AY3835" s="126" t="s">
        <v>6276</v>
      </c>
      <c r="AZ3835" s="126" t="s">
        <v>6277</v>
      </c>
      <c r="BA3835" s="126" t="str">
        <f t="shared" si="523"/>
        <v>RX3</v>
      </c>
    </row>
    <row r="3836" spans="48:53" hidden="1" x14ac:dyDescent="0.3">
      <c r="AV3836" s="115" t="str">
        <f t="shared" si="522"/>
        <v>RX3POA - DERWENTSIDE CH 1</v>
      </c>
      <c r="AW3836" s="126" t="s">
        <v>6264</v>
      </c>
      <c r="AX3836" s="126" t="s">
        <v>6265</v>
      </c>
      <c r="AY3836" s="126" t="s">
        <v>6264</v>
      </c>
      <c r="AZ3836" s="126" t="s">
        <v>6265</v>
      </c>
      <c r="BA3836" s="126" t="str">
        <f t="shared" si="523"/>
        <v>RX3</v>
      </c>
    </row>
    <row r="3837" spans="48:53" hidden="1" x14ac:dyDescent="0.3">
      <c r="AV3837" s="115" t="str">
        <f t="shared" si="522"/>
        <v>RX3POA - DERWENTSIDE CH 2</v>
      </c>
      <c r="AW3837" s="126" t="s">
        <v>6266</v>
      </c>
      <c r="AX3837" s="126" t="s">
        <v>6267</v>
      </c>
      <c r="AY3837" s="126" t="s">
        <v>6266</v>
      </c>
      <c r="AZ3837" s="126" t="s">
        <v>6267</v>
      </c>
      <c r="BA3837" s="126" t="str">
        <f t="shared" si="523"/>
        <v>RX3</v>
      </c>
    </row>
    <row r="3838" spans="48:53" hidden="1" x14ac:dyDescent="0.3">
      <c r="AV3838" s="115" t="str">
        <f t="shared" si="522"/>
        <v>RX3POA - DURHAM BL UNIT</v>
      </c>
      <c r="AW3838" s="126" t="s">
        <v>6270</v>
      </c>
      <c r="AX3838" s="126" t="s">
        <v>6271</v>
      </c>
      <c r="AY3838" s="126" t="s">
        <v>6270</v>
      </c>
      <c r="AZ3838" s="126" t="s">
        <v>6271</v>
      </c>
      <c r="BA3838" s="126" t="str">
        <f t="shared" si="523"/>
        <v>RX3</v>
      </c>
    </row>
    <row r="3839" spans="48:53" hidden="1" x14ac:dyDescent="0.3">
      <c r="AV3839" s="115" t="str">
        <f t="shared" si="522"/>
        <v>RX3POA - SEDGEFIELD</v>
      </c>
      <c r="AW3839" s="126" t="s">
        <v>6272</v>
      </c>
      <c r="AX3839" s="126" t="s">
        <v>6273</v>
      </c>
      <c r="AY3839" s="126" t="s">
        <v>6272</v>
      </c>
      <c r="AZ3839" s="126" t="s">
        <v>6273</v>
      </c>
      <c r="BA3839" s="126" t="str">
        <f t="shared" si="523"/>
        <v>RX3</v>
      </c>
    </row>
    <row r="3840" spans="48:53" hidden="1" x14ac:dyDescent="0.3">
      <c r="AV3840" s="115" t="str">
        <f t="shared" si="522"/>
        <v>RX3PRECRIBING MIDDLESBROUGH OLD AGE PSYCH</v>
      </c>
      <c r="AW3840" s="126" t="s">
        <v>6362</v>
      </c>
      <c r="AX3840" s="126" t="s">
        <v>6363</v>
      </c>
      <c r="AY3840" s="126" t="s">
        <v>6362</v>
      </c>
      <c r="AZ3840" s="126" t="s">
        <v>6363</v>
      </c>
      <c r="BA3840" s="126" t="str">
        <f t="shared" si="523"/>
        <v>RX3</v>
      </c>
    </row>
    <row r="3841" spans="48:53" hidden="1" x14ac:dyDescent="0.3">
      <c r="AV3841" s="115" t="str">
        <f t="shared" si="522"/>
        <v>RX3PRIMROSE LODGE</v>
      </c>
      <c r="AW3841" s="126" t="s">
        <v>8621</v>
      </c>
      <c r="AX3841" s="126" t="s">
        <v>8622</v>
      </c>
      <c r="AY3841" s="126" t="s">
        <v>8621</v>
      </c>
      <c r="AZ3841" s="126" t="s">
        <v>8622</v>
      </c>
      <c r="BA3841" s="126" t="str">
        <f t="shared" si="523"/>
        <v>RX3</v>
      </c>
    </row>
    <row r="3842" spans="48:53" hidden="1" x14ac:dyDescent="0.3">
      <c r="AV3842" s="115" t="str">
        <f t="shared" si="522"/>
        <v>RX3RECOVERY UNIT ACOMB</v>
      </c>
      <c r="AW3842" s="126" t="s">
        <v>10067</v>
      </c>
      <c r="AX3842" s="126" t="s">
        <v>10726</v>
      </c>
      <c r="AY3842" s="126" t="s">
        <v>10067</v>
      </c>
      <c r="AZ3842" s="126" t="s">
        <v>10068</v>
      </c>
      <c r="BA3842" s="126" t="str">
        <f t="shared" si="523"/>
        <v>RX3</v>
      </c>
    </row>
    <row r="3843" spans="48:53" hidden="1" x14ac:dyDescent="0.3">
      <c r="AV3843" s="115" t="str">
        <f t="shared" ref="AV3843:AV3906" si="524">CONCATENATE(LEFT(AW3843, 3),AX3843)</f>
        <v>RX3REDCAR AND CLEVELAND PSYCHOSIS NMP</v>
      </c>
      <c r="AW3843" s="126" t="s">
        <v>6454</v>
      </c>
      <c r="AX3843" s="126" t="s">
        <v>6455</v>
      </c>
      <c r="AY3843" s="126" t="s">
        <v>6454</v>
      </c>
      <c r="AZ3843" s="126" t="s">
        <v>6455</v>
      </c>
      <c r="BA3843" s="126" t="str">
        <f t="shared" ref="BA3843:BA3906" si="525">LEFT(AY3843,3)</f>
        <v>RX3</v>
      </c>
    </row>
    <row r="3844" spans="48:53" hidden="1" x14ac:dyDescent="0.3">
      <c r="AV3844" s="115" t="str">
        <f t="shared" si="524"/>
        <v>RX3RIPON COMMUNITY HOSPITAL</v>
      </c>
      <c r="AW3844" s="126" t="s">
        <v>6482</v>
      </c>
      <c r="AX3844" s="126" t="s">
        <v>3120</v>
      </c>
      <c r="AY3844" s="126" t="s">
        <v>6482</v>
      </c>
      <c r="AZ3844" s="126" t="s">
        <v>3120</v>
      </c>
      <c r="BA3844" s="126" t="str">
        <f t="shared" si="525"/>
        <v>RX3</v>
      </c>
    </row>
    <row r="3845" spans="48:53" hidden="1" x14ac:dyDescent="0.3">
      <c r="AV3845" s="115" t="str">
        <f t="shared" si="524"/>
        <v>RX3ROSEBERRY PARK</v>
      </c>
      <c r="AW3845" s="126" t="s">
        <v>8623</v>
      </c>
      <c r="AX3845" s="126" t="s">
        <v>8624</v>
      </c>
      <c r="AY3845" s="126" t="s">
        <v>8623</v>
      </c>
      <c r="AZ3845" s="126" t="s">
        <v>8624</v>
      </c>
      <c r="BA3845" s="126" t="str">
        <f t="shared" si="525"/>
        <v>RX3</v>
      </c>
    </row>
    <row r="3846" spans="48:53" hidden="1" x14ac:dyDescent="0.3">
      <c r="AV3846" s="115" t="str">
        <f t="shared" si="524"/>
        <v>RX3SANDWELL PARK</v>
      </c>
      <c r="AW3846" s="126" t="s">
        <v>6390</v>
      </c>
      <c r="AX3846" s="126" t="s">
        <v>6391</v>
      </c>
      <c r="AY3846" s="126" t="s">
        <v>6390</v>
      </c>
      <c r="AZ3846" s="126" t="s">
        <v>6391</v>
      </c>
      <c r="BA3846" s="126" t="str">
        <f t="shared" si="525"/>
        <v>RX3</v>
      </c>
    </row>
    <row r="3847" spans="48:53" hidden="1" x14ac:dyDescent="0.3">
      <c r="AV3847" s="115" t="str">
        <f t="shared" si="524"/>
        <v>RX3SCARBOROUGH HOSPITAL</v>
      </c>
      <c r="AW3847" s="126" t="s">
        <v>6472</v>
      </c>
      <c r="AX3847" s="126" t="s">
        <v>6473</v>
      </c>
      <c r="AY3847" s="126" t="s">
        <v>6472</v>
      </c>
      <c r="AZ3847" s="126" t="s">
        <v>6473</v>
      </c>
      <c r="BA3847" s="126" t="str">
        <f t="shared" si="525"/>
        <v>RX3</v>
      </c>
    </row>
    <row r="3848" spans="48:53" hidden="1" x14ac:dyDescent="0.3">
      <c r="AV3848" s="115" t="str">
        <f t="shared" si="524"/>
        <v>RX3SHARROW VIEW</v>
      </c>
      <c r="AW3848" s="126" t="s">
        <v>6474</v>
      </c>
      <c r="AX3848" s="126" t="s">
        <v>6475</v>
      </c>
      <c r="AY3848" s="126" t="s">
        <v>6474</v>
      </c>
      <c r="AZ3848" s="126" t="s">
        <v>6475</v>
      </c>
      <c r="BA3848" s="126" t="str">
        <f t="shared" si="525"/>
        <v>RX3</v>
      </c>
    </row>
    <row r="3849" spans="48:53" hidden="1" x14ac:dyDescent="0.3">
      <c r="AV3849" s="115" t="str">
        <f t="shared" si="524"/>
        <v>RX3SHILDON COMMUNITY EXTENDED CARE UNIT</v>
      </c>
      <c r="AW3849" s="126" t="s">
        <v>6342</v>
      </c>
      <c r="AX3849" s="126" t="s">
        <v>6343</v>
      </c>
      <c r="AY3849" s="126" t="s">
        <v>6342</v>
      </c>
      <c r="AZ3849" s="126" t="s">
        <v>6343</v>
      </c>
      <c r="BA3849" s="126" t="str">
        <f t="shared" si="525"/>
        <v>RX3</v>
      </c>
    </row>
    <row r="3850" spans="48:53" hidden="1" x14ac:dyDescent="0.3">
      <c r="AV3850" s="115" t="str">
        <f t="shared" si="524"/>
        <v>RX3SHOTLEY BRIDGE GROUND FLOOR FLAT</v>
      </c>
      <c r="AW3850" s="126" t="s">
        <v>6396</v>
      </c>
      <c r="AX3850" s="126" t="s">
        <v>6397</v>
      </c>
      <c r="AY3850" s="126" t="s">
        <v>6396</v>
      </c>
      <c r="AZ3850" s="126" t="s">
        <v>6397</v>
      </c>
      <c r="BA3850" s="126" t="str">
        <f t="shared" si="525"/>
        <v>RX3</v>
      </c>
    </row>
    <row r="3851" spans="48:53" hidden="1" x14ac:dyDescent="0.3">
      <c r="AV3851" s="115" t="str">
        <f t="shared" si="524"/>
        <v>RX3SKIPTON HOSPITAL</v>
      </c>
      <c r="AW3851" s="126" t="s">
        <v>6478</v>
      </c>
      <c r="AX3851" s="126" t="s">
        <v>6479</v>
      </c>
      <c r="AY3851" s="126" t="s">
        <v>6478</v>
      </c>
      <c r="AZ3851" s="126" t="s">
        <v>6479</v>
      </c>
      <c r="BA3851" s="126" t="str">
        <f t="shared" si="525"/>
        <v>RX3</v>
      </c>
    </row>
    <row r="3852" spans="48:53" hidden="1" x14ac:dyDescent="0.3">
      <c r="AV3852" s="115" t="str">
        <f t="shared" si="524"/>
        <v>RX3SMS STOCKTON</v>
      </c>
      <c r="AW3852" s="126" t="s">
        <v>6448</v>
      </c>
      <c r="AX3852" s="126" t="s">
        <v>6449</v>
      </c>
      <c r="AY3852" s="126" t="s">
        <v>6448</v>
      </c>
      <c r="AZ3852" s="126" t="s">
        <v>6449</v>
      </c>
      <c r="BA3852" s="126" t="str">
        <f t="shared" si="525"/>
        <v>RX3</v>
      </c>
    </row>
    <row r="3853" spans="48:53" hidden="1" x14ac:dyDescent="0.3">
      <c r="AV3853" s="115" t="str">
        <f t="shared" si="524"/>
        <v>RX3SPRINGWOOD</v>
      </c>
      <c r="AW3853" s="126" t="s">
        <v>6371</v>
      </c>
      <c r="AX3853" s="126" t="s">
        <v>6372</v>
      </c>
      <c r="AY3853" s="126" t="s">
        <v>6371</v>
      </c>
      <c r="AZ3853" s="126" t="s">
        <v>6372</v>
      </c>
      <c r="BA3853" s="126" t="str">
        <f t="shared" si="525"/>
        <v>RX3</v>
      </c>
    </row>
    <row r="3854" spans="48:53" hidden="1" x14ac:dyDescent="0.3">
      <c r="AV3854" s="115" t="str">
        <f t="shared" si="524"/>
        <v>RX3ST HILDA'S HALL</v>
      </c>
      <c r="AW3854" s="126" t="s">
        <v>6407</v>
      </c>
      <c r="AX3854" s="126" t="s">
        <v>6408</v>
      </c>
      <c r="AY3854" s="126" t="s">
        <v>6407</v>
      </c>
      <c r="AZ3854" s="126" t="s">
        <v>6408</v>
      </c>
      <c r="BA3854" s="126" t="str">
        <f t="shared" si="525"/>
        <v>RX3</v>
      </c>
    </row>
    <row r="3855" spans="48:53" hidden="1" x14ac:dyDescent="0.3">
      <c r="AV3855" s="115" t="str">
        <f t="shared" si="524"/>
        <v>RX3TEES, ESK WEAR VALLEY NHS TRUST (TEES)</v>
      </c>
      <c r="AW3855" s="126" t="s">
        <v>6249</v>
      </c>
      <c r="AX3855" s="126" t="s">
        <v>6250</v>
      </c>
      <c r="AY3855" s="126" t="s">
        <v>6249</v>
      </c>
      <c r="AZ3855" s="126" t="s">
        <v>6250</v>
      </c>
      <c r="BA3855" s="126" t="str">
        <f t="shared" si="525"/>
        <v>RX3</v>
      </c>
    </row>
    <row r="3856" spans="48:53" hidden="1" x14ac:dyDescent="0.3">
      <c r="AV3856" s="115" t="str">
        <f t="shared" si="524"/>
        <v>RX3TEES, ESK, WEAR VALLEY NHS TRUST (DURHAM)</v>
      </c>
      <c r="AW3856" s="126" t="s">
        <v>6247</v>
      </c>
      <c r="AX3856" s="126" t="s">
        <v>6248</v>
      </c>
      <c r="AY3856" s="126" t="s">
        <v>6247</v>
      </c>
      <c r="AZ3856" s="126" t="s">
        <v>6248</v>
      </c>
      <c r="BA3856" s="126" t="str">
        <f t="shared" si="525"/>
        <v>RX3</v>
      </c>
    </row>
    <row r="3857" spans="48:53" hidden="1" x14ac:dyDescent="0.3">
      <c r="AV3857" s="115" t="str">
        <f t="shared" si="524"/>
        <v>RX3TERTIARY PSYCHOSIS 2</v>
      </c>
      <c r="AW3857" s="126" t="s">
        <v>6320</v>
      </c>
      <c r="AX3857" s="126" t="s">
        <v>6321</v>
      </c>
      <c r="AY3857" s="126" t="s">
        <v>6320</v>
      </c>
      <c r="AZ3857" s="126" t="s">
        <v>6321</v>
      </c>
      <c r="BA3857" s="126" t="str">
        <f t="shared" si="525"/>
        <v>RX3</v>
      </c>
    </row>
    <row r="3858" spans="48:53" hidden="1" x14ac:dyDescent="0.3">
      <c r="AV3858" s="115" t="str">
        <f t="shared" si="524"/>
        <v>RX3THE ANCHORAGE</v>
      </c>
      <c r="AW3858" s="126" t="s">
        <v>6375</v>
      </c>
      <c r="AX3858" s="126" t="s">
        <v>6376</v>
      </c>
      <c r="AY3858" s="126" t="s">
        <v>6375</v>
      </c>
      <c r="AZ3858" s="126" t="s">
        <v>6376</v>
      </c>
      <c r="BA3858" s="126" t="str">
        <f t="shared" si="525"/>
        <v>RX3</v>
      </c>
    </row>
    <row r="3859" spans="48:53" hidden="1" x14ac:dyDescent="0.3">
      <c r="AV3859" s="115" t="str">
        <f t="shared" si="524"/>
        <v>RX3THE BRIARY UNIT</v>
      </c>
      <c r="AW3859" s="126" t="s">
        <v>6476</v>
      </c>
      <c r="AX3859" s="126" t="s">
        <v>6477</v>
      </c>
      <c r="AY3859" s="126" t="s">
        <v>6476</v>
      </c>
      <c r="AZ3859" s="126" t="s">
        <v>6477</v>
      </c>
      <c r="BA3859" s="126" t="str">
        <f t="shared" si="525"/>
        <v>RX3</v>
      </c>
    </row>
    <row r="3860" spans="48:53" hidden="1" x14ac:dyDescent="0.3">
      <c r="AV3860" s="115" t="str">
        <f t="shared" si="524"/>
        <v>RX3THE DALES</v>
      </c>
      <c r="AW3860" s="126" t="s">
        <v>6394</v>
      </c>
      <c r="AX3860" s="126" t="s">
        <v>6395</v>
      </c>
      <c r="AY3860" s="126" t="s">
        <v>6394</v>
      </c>
      <c r="AZ3860" s="126" t="s">
        <v>6395</v>
      </c>
      <c r="BA3860" s="126" t="str">
        <f t="shared" si="525"/>
        <v>RX3</v>
      </c>
    </row>
    <row r="3861" spans="48:53" hidden="1" x14ac:dyDescent="0.3">
      <c r="AV3861" s="115" t="str">
        <f t="shared" si="524"/>
        <v>RX3THE FIRS</v>
      </c>
      <c r="AW3861" s="126" t="s">
        <v>6381</v>
      </c>
      <c r="AX3861" s="126" t="s">
        <v>4400</v>
      </c>
      <c r="AY3861" s="126" t="s">
        <v>6381</v>
      </c>
      <c r="AZ3861" s="126" t="s">
        <v>4400</v>
      </c>
      <c r="BA3861" s="126" t="str">
        <f t="shared" si="525"/>
        <v>RX3</v>
      </c>
    </row>
    <row r="3862" spans="48:53" hidden="1" x14ac:dyDescent="0.3">
      <c r="AV3862" s="115" t="str">
        <f t="shared" si="524"/>
        <v>RX3THE FRIARAGE</v>
      </c>
      <c r="AW3862" s="126" t="s">
        <v>6398</v>
      </c>
      <c r="AX3862" s="126" t="s">
        <v>6399</v>
      </c>
      <c r="AY3862" s="126" t="s">
        <v>6398</v>
      </c>
      <c r="AZ3862" s="126" t="s">
        <v>6399</v>
      </c>
      <c r="BA3862" s="126" t="str">
        <f t="shared" si="525"/>
        <v>RX3</v>
      </c>
    </row>
    <row r="3863" spans="48:53" hidden="1" x14ac:dyDescent="0.3">
      <c r="AV3863" s="115" t="str">
        <f t="shared" si="524"/>
        <v>RX3THE GATE</v>
      </c>
      <c r="AW3863" s="126" t="s">
        <v>6446</v>
      </c>
      <c r="AX3863" s="126" t="s">
        <v>6447</v>
      </c>
      <c r="AY3863" s="126" t="s">
        <v>6446</v>
      </c>
      <c r="AZ3863" s="126" t="s">
        <v>6447</v>
      </c>
      <c r="BA3863" s="126" t="str">
        <f t="shared" si="525"/>
        <v>RX3</v>
      </c>
    </row>
    <row r="3864" spans="48:53" hidden="1" x14ac:dyDescent="0.3">
      <c r="AV3864" s="115" t="str">
        <f t="shared" si="524"/>
        <v>RX3THE HAWTHORNS</v>
      </c>
      <c r="AW3864" s="126" t="s">
        <v>6251</v>
      </c>
      <c r="AX3864" s="126" t="s">
        <v>3979</v>
      </c>
      <c r="AY3864" s="126" t="s">
        <v>6251</v>
      </c>
      <c r="AZ3864" s="126" t="s">
        <v>3979</v>
      </c>
      <c r="BA3864" s="126" t="str">
        <f t="shared" si="525"/>
        <v>RX3</v>
      </c>
    </row>
    <row r="3865" spans="48:53" hidden="1" x14ac:dyDescent="0.3">
      <c r="AV3865" s="115" t="str">
        <f t="shared" si="524"/>
        <v>RX3THE MALTINGS</v>
      </c>
      <c r="AW3865" s="126" t="s">
        <v>6409</v>
      </c>
      <c r="AX3865" s="126" t="s">
        <v>3289</v>
      </c>
      <c r="AY3865" s="126" t="s">
        <v>6409</v>
      </c>
      <c r="AZ3865" s="126" t="s">
        <v>3289</v>
      </c>
      <c r="BA3865" s="126" t="str">
        <f t="shared" si="525"/>
        <v>RX3</v>
      </c>
    </row>
    <row r="3866" spans="48:53" hidden="1" x14ac:dyDescent="0.3">
      <c r="AV3866" s="115" t="str">
        <f t="shared" si="524"/>
        <v>RX3THE OLD VICARAGE</v>
      </c>
      <c r="AW3866" s="126" t="s">
        <v>6404</v>
      </c>
      <c r="AX3866" s="126" t="s">
        <v>1901</v>
      </c>
      <c r="AY3866" s="126" t="s">
        <v>6404</v>
      </c>
      <c r="AZ3866" s="126" t="s">
        <v>1901</v>
      </c>
      <c r="BA3866" s="126" t="str">
        <f t="shared" si="525"/>
        <v>RX3</v>
      </c>
    </row>
    <row r="3867" spans="48:53" hidden="1" x14ac:dyDescent="0.3">
      <c r="AV3867" s="115" t="str">
        <f t="shared" si="524"/>
        <v>RX3THE ORCHARD</v>
      </c>
      <c r="AW3867" s="126" t="s">
        <v>6444</v>
      </c>
      <c r="AX3867" s="126" t="s">
        <v>6445</v>
      </c>
      <c r="AY3867" s="126" t="s">
        <v>6444</v>
      </c>
      <c r="AZ3867" s="126" t="s">
        <v>6445</v>
      </c>
      <c r="BA3867" s="126" t="str">
        <f t="shared" si="525"/>
        <v>RX3</v>
      </c>
    </row>
    <row r="3868" spans="48:53" hidden="1" x14ac:dyDescent="0.3">
      <c r="AV3868" s="115" t="str">
        <f t="shared" si="524"/>
        <v>RX3THE ORCHARDS DAY HOSPITAL</v>
      </c>
      <c r="AW3868" s="126" t="s">
        <v>6480</v>
      </c>
      <c r="AX3868" s="126" t="s">
        <v>6481</v>
      </c>
      <c r="AY3868" s="126" t="s">
        <v>6480</v>
      </c>
      <c r="AZ3868" s="126" t="s">
        <v>6481</v>
      </c>
      <c r="BA3868" s="126" t="str">
        <f t="shared" si="525"/>
        <v>RX3</v>
      </c>
    </row>
    <row r="3869" spans="48:53" hidden="1" x14ac:dyDescent="0.3">
      <c r="AV3869" s="115" t="str">
        <f t="shared" si="524"/>
        <v>RX3THE RIDINGS</v>
      </c>
      <c r="AW3869" s="126" t="s">
        <v>6402</v>
      </c>
      <c r="AX3869" s="126" t="s">
        <v>6403</v>
      </c>
      <c r="AY3869" s="126" t="s">
        <v>6402</v>
      </c>
      <c r="AZ3869" s="126" t="s">
        <v>6403</v>
      </c>
      <c r="BA3869" s="126" t="str">
        <f t="shared" si="525"/>
        <v>RX3</v>
      </c>
    </row>
    <row r="3870" spans="48:53" hidden="1" x14ac:dyDescent="0.3">
      <c r="AV3870" s="115" t="str">
        <f t="shared" si="524"/>
        <v>RX3THE WILLOWS NH</v>
      </c>
      <c r="AW3870" s="126" t="s">
        <v>6364</v>
      </c>
      <c r="AX3870" s="126" t="s">
        <v>6365</v>
      </c>
      <c r="AY3870" s="126" t="s">
        <v>6364</v>
      </c>
      <c r="AZ3870" s="126" t="s">
        <v>6365</v>
      </c>
      <c r="BA3870" s="126" t="str">
        <f t="shared" si="525"/>
        <v>RX3</v>
      </c>
    </row>
    <row r="3871" spans="48:53" hidden="1" x14ac:dyDescent="0.3">
      <c r="AV3871" s="115" t="str">
        <f t="shared" si="524"/>
        <v>RX3TRAFALGAR SQUARE</v>
      </c>
      <c r="AW3871" s="126" t="s">
        <v>6373</v>
      </c>
      <c r="AX3871" s="126" t="s">
        <v>6374</v>
      </c>
      <c r="AY3871" s="126" t="s">
        <v>6373</v>
      </c>
      <c r="AZ3871" s="126" t="s">
        <v>6374</v>
      </c>
      <c r="BA3871" s="126" t="str">
        <f t="shared" si="525"/>
        <v>RX3</v>
      </c>
    </row>
    <row r="3872" spans="48:53" hidden="1" x14ac:dyDescent="0.3">
      <c r="AV3872" s="115" t="str">
        <f t="shared" si="524"/>
        <v>RX3UNIT 1</v>
      </c>
      <c r="AW3872" s="126" t="s">
        <v>6418</v>
      </c>
      <c r="AX3872" s="126" t="s">
        <v>6419</v>
      </c>
      <c r="AY3872" s="126" t="s">
        <v>6418</v>
      </c>
      <c r="AZ3872" s="126" t="s">
        <v>6419</v>
      </c>
      <c r="BA3872" s="126" t="str">
        <f t="shared" si="525"/>
        <v>RX3</v>
      </c>
    </row>
    <row r="3873" spans="48:53" hidden="1" x14ac:dyDescent="0.3">
      <c r="AV3873" s="115" t="str">
        <f t="shared" si="524"/>
        <v>RX3UNIVERSITY HOSPITAL OF HARTLEPOOL</v>
      </c>
      <c r="AW3873" s="126" t="s">
        <v>6350</v>
      </c>
      <c r="AX3873" s="126" t="s">
        <v>6351</v>
      </c>
      <c r="AY3873" s="126" t="s">
        <v>6350</v>
      </c>
      <c r="AZ3873" s="126" t="s">
        <v>6351</v>
      </c>
      <c r="BA3873" s="126" t="str">
        <f t="shared" si="525"/>
        <v>RX3</v>
      </c>
    </row>
    <row r="3874" spans="48:53" hidden="1" x14ac:dyDescent="0.3">
      <c r="AV3874" s="115" t="str">
        <f t="shared" si="524"/>
        <v>RX3UNIVERSITY HOSPITAL OF NORTH DURHAM</v>
      </c>
      <c r="AW3874" s="126" t="s">
        <v>6348</v>
      </c>
      <c r="AX3874" s="126" t="s">
        <v>6349</v>
      </c>
      <c r="AY3874" s="126" t="s">
        <v>6348</v>
      </c>
      <c r="AZ3874" s="126" t="s">
        <v>6349</v>
      </c>
      <c r="BA3874" s="126" t="str">
        <f t="shared" si="525"/>
        <v>RX3</v>
      </c>
    </row>
    <row r="3875" spans="48:53" hidden="1" x14ac:dyDescent="0.3">
      <c r="AV3875" s="115" t="str">
        <f t="shared" si="524"/>
        <v>RX3UNIVERSITY HOSPITAL OF NORTH TEES</v>
      </c>
      <c r="AW3875" s="126" t="s">
        <v>6352</v>
      </c>
      <c r="AX3875" s="126" t="s">
        <v>6353</v>
      </c>
      <c r="AY3875" s="126" t="s">
        <v>6352</v>
      </c>
      <c r="AZ3875" s="126" t="s">
        <v>6353</v>
      </c>
      <c r="BA3875" s="126" t="str">
        <f t="shared" si="525"/>
        <v>RX3</v>
      </c>
    </row>
    <row r="3876" spans="48:53" hidden="1" x14ac:dyDescent="0.3">
      <c r="AV3876" s="115" t="str">
        <f t="shared" si="524"/>
        <v>RX3UNIVERSITY HOSPITAL OF NORTH TEES MENTAL HEALTH UNIT</v>
      </c>
      <c r="AW3876" s="126" t="s">
        <v>6384</v>
      </c>
      <c r="AX3876" s="126" t="s">
        <v>6385</v>
      </c>
      <c r="AY3876" s="126" t="s">
        <v>6384</v>
      </c>
      <c r="AZ3876" s="126" t="s">
        <v>6385</v>
      </c>
      <c r="BA3876" s="126" t="str">
        <f t="shared" si="525"/>
        <v>RX3</v>
      </c>
    </row>
    <row r="3877" spans="48:53" hidden="1" x14ac:dyDescent="0.3">
      <c r="AV3877" s="115" t="str">
        <f t="shared" si="524"/>
        <v>RX3WEST LANE HOSPITAL</v>
      </c>
      <c r="AW3877" s="126" t="s">
        <v>8628</v>
      </c>
      <c r="AX3877" s="126" t="s">
        <v>8629</v>
      </c>
      <c r="AY3877" s="126" t="s">
        <v>8628</v>
      </c>
      <c r="AZ3877" s="126" t="s">
        <v>8629</v>
      </c>
      <c r="BA3877" s="126" t="str">
        <f t="shared" si="525"/>
        <v>RX3</v>
      </c>
    </row>
    <row r="3878" spans="48:53" hidden="1" x14ac:dyDescent="0.3">
      <c r="AV3878" s="115" t="str">
        <f t="shared" si="524"/>
        <v>RX3WEST LANE HOSPITAL WESTWOOD CENTRE</v>
      </c>
      <c r="AW3878" s="126" t="s">
        <v>8632</v>
      </c>
      <c r="AX3878" s="126" t="s">
        <v>8633</v>
      </c>
      <c r="AY3878" s="126" t="s">
        <v>8632</v>
      </c>
      <c r="AZ3878" s="126" t="s">
        <v>8633</v>
      </c>
      <c r="BA3878" s="126" t="str">
        <f t="shared" si="525"/>
        <v>RX3</v>
      </c>
    </row>
    <row r="3879" spans="48:53" hidden="1" x14ac:dyDescent="0.3">
      <c r="AV3879" s="115" t="str">
        <f t="shared" si="524"/>
        <v>RX3WEST PARK HOSPITAL</v>
      </c>
      <c r="AW3879" s="126" t="s">
        <v>6386</v>
      </c>
      <c r="AX3879" s="126" t="s">
        <v>6387</v>
      </c>
      <c r="AY3879" s="126" t="s">
        <v>6386</v>
      </c>
      <c r="AZ3879" s="126" t="s">
        <v>6387</v>
      </c>
      <c r="BA3879" s="126" t="str">
        <f t="shared" si="525"/>
        <v>RX3</v>
      </c>
    </row>
    <row r="3880" spans="48:53" hidden="1" x14ac:dyDescent="0.3">
      <c r="AV3880" s="115" t="str">
        <f t="shared" si="524"/>
        <v>RX3WHITBY &amp; MALTON MHSOP</v>
      </c>
      <c r="AW3880" s="126" t="s">
        <v>6420</v>
      </c>
      <c r="AX3880" s="126" t="s">
        <v>6421</v>
      </c>
      <c r="AY3880" s="126" t="s">
        <v>6420</v>
      </c>
      <c r="AZ3880" s="126" t="s">
        <v>6421</v>
      </c>
      <c r="BA3880" s="126" t="str">
        <f t="shared" si="525"/>
        <v>RX3</v>
      </c>
    </row>
    <row r="3881" spans="48:53" hidden="1" x14ac:dyDescent="0.3">
      <c r="AV3881" s="115" t="str">
        <f t="shared" si="524"/>
        <v>RX3WHITE HORSE VIEW</v>
      </c>
      <c r="AW3881" s="126" t="s">
        <v>10069</v>
      </c>
      <c r="AX3881" s="126" t="s">
        <v>3146</v>
      </c>
      <c r="AY3881" s="126" t="s">
        <v>10069</v>
      </c>
      <c r="AZ3881" s="126" t="s">
        <v>10070</v>
      </c>
      <c r="BA3881" s="126" t="str">
        <f t="shared" si="525"/>
        <v>RX3</v>
      </c>
    </row>
    <row r="3882" spans="48:53" ht="12.75" hidden="1" customHeight="1" x14ac:dyDescent="0.3">
      <c r="AV3882" s="115" t="str">
        <f t="shared" si="524"/>
        <v>RX3WOLFSON RESEARCH INSTITUTE</v>
      </c>
      <c r="AW3882" s="126" t="s">
        <v>6252</v>
      </c>
      <c r="AX3882" s="126" t="s">
        <v>6253</v>
      </c>
      <c r="AY3882" s="126" t="s">
        <v>6252</v>
      </c>
      <c r="AZ3882" s="126" t="s">
        <v>6253</v>
      </c>
      <c r="BA3882" s="126" t="str">
        <f t="shared" si="525"/>
        <v>RX3</v>
      </c>
    </row>
    <row r="3883" spans="48:53" ht="12.75" hidden="1" customHeight="1" x14ac:dyDescent="0.3">
      <c r="AV3883" s="115" t="str">
        <f t="shared" si="524"/>
        <v>RX3WORSLEY COURT</v>
      </c>
      <c r="AW3883" s="126" t="s">
        <v>10071</v>
      </c>
      <c r="AX3883" s="126" t="s">
        <v>9188</v>
      </c>
      <c r="AY3883" s="126" t="s">
        <v>10071</v>
      </c>
      <c r="AZ3883" s="126" t="s">
        <v>9188</v>
      </c>
      <c r="BA3883" s="126" t="str">
        <f t="shared" si="525"/>
        <v>RX3</v>
      </c>
    </row>
    <row r="3884" spans="48:53" ht="12.75" hidden="1" customHeight="1" x14ac:dyDescent="0.3">
      <c r="AV3884" s="115" t="str">
        <f t="shared" si="524"/>
        <v>RX4ACACIA HOUSE (ASHINGTON)</v>
      </c>
      <c r="AW3884" s="126" t="s">
        <v>8772</v>
      </c>
      <c r="AX3884" s="126" t="s">
        <v>8773</v>
      </c>
      <c r="AY3884" s="126" t="s">
        <v>8772</v>
      </c>
      <c r="AZ3884" s="126" t="s">
        <v>8773</v>
      </c>
      <c r="BA3884" s="126" t="str">
        <f t="shared" si="525"/>
        <v>RX4</v>
      </c>
    </row>
    <row r="3885" spans="48:53" ht="12.75" hidden="1" customHeight="1" x14ac:dyDescent="0.3">
      <c r="AV3885" s="115" t="str">
        <f t="shared" si="524"/>
        <v>RX4ACUTE PSYCH - TYNEDALE</v>
      </c>
      <c r="AW3885" s="126" t="s">
        <v>6597</v>
      </c>
      <c r="AX3885" s="126" t="s">
        <v>6598</v>
      </c>
      <c r="AY3885" s="126" t="s">
        <v>6597</v>
      </c>
      <c r="AZ3885" s="126" t="s">
        <v>6598</v>
      </c>
      <c r="BA3885" s="126" t="str">
        <f t="shared" si="525"/>
        <v>RX4</v>
      </c>
    </row>
    <row r="3886" spans="48:53" hidden="1" x14ac:dyDescent="0.3">
      <c r="AV3886" s="115" t="str">
        <f t="shared" si="524"/>
        <v>RX4ACUTE PSYCH, MORPETH / WANSBECK</v>
      </c>
      <c r="AW3886" s="126" t="s">
        <v>6595</v>
      </c>
      <c r="AX3886" s="126" t="s">
        <v>6596</v>
      </c>
      <c r="AY3886" s="126" t="s">
        <v>6595</v>
      </c>
      <c r="AZ3886" s="126" t="s">
        <v>6596</v>
      </c>
      <c r="BA3886" s="126" t="str">
        <f t="shared" si="525"/>
        <v>RX4</v>
      </c>
    </row>
    <row r="3887" spans="48:53" ht="12.75" hidden="1" customHeight="1" x14ac:dyDescent="0.3">
      <c r="AV3887" s="115" t="str">
        <f t="shared" si="524"/>
        <v>RX4ADHD - CHILD &amp; FAMILY</v>
      </c>
      <c r="AW3887" s="126" t="s">
        <v>6523</v>
      </c>
      <c r="AX3887" s="126" t="s">
        <v>6524</v>
      </c>
      <c r="AY3887" s="126" t="s">
        <v>6523</v>
      </c>
      <c r="AZ3887" s="126" t="s">
        <v>6524</v>
      </c>
      <c r="BA3887" s="126" t="str">
        <f t="shared" si="525"/>
        <v>RX4</v>
      </c>
    </row>
    <row r="3888" spans="48:53" hidden="1" x14ac:dyDescent="0.3">
      <c r="AV3888" s="115" t="str">
        <f t="shared" si="524"/>
        <v>RX4ADHD [WAA]</v>
      </c>
      <c r="AW3888" s="126" t="s">
        <v>6507</v>
      </c>
      <c r="AX3888" s="126" t="s">
        <v>6508</v>
      </c>
      <c r="AY3888" s="126" t="s">
        <v>6507</v>
      </c>
      <c r="AZ3888" s="126" t="s">
        <v>6508</v>
      </c>
      <c r="BA3888" s="126" t="str">
        <f t="shared" si="525"/>
        <v>RX4</v>
      </c>
    </row>
    <row r="3889" spans="48:53" hidden="1" x14ac:dyDescent="0.3">
      <c r="AV3889" s="115" t="str">
        <f t="shared" si="524"/>
        <v>RX4ADOLESCENT FORENSIC NEWCASTLE, ROYCROFT UNIT</v>
      </c>
      <c r="AW3889" s="126" t="s">
        <v>6593</v>
      </c>
      <c r="AX3889" s="126" t="s">
        <v>6594</v>
      </c>
      <c r="AY3889" s="126" t="s">
        <v>6593</v>
      </c>
      <c r="AZ3889" s="126" t="s">
        <v>6594</v>
      </c>
      <c r="BA3889" s="126" t="str">
        <f t="shared" si="525"/>
        <v>RX4</v>
      </c>
    </row>
    <row r="3890" spans="48:53" hidden="1" x14ac:dyDescent="0.3">
      <c r="AV3890" s="115" t="str">
        <f t="shared" si="524"/>
        <v>RX4AFFECTIVE DISORDERS - LEAZES WING</v>
      </c>
      <c r="AW3890" s="126" t="s">
        <v>6591</v>
      </c>
      <c r="AX3890" s="126" t="s">
        <v>6592</v>
      </c>
      <c r="AY3890" s="126" t="s">
        <v>6591</v>
      </c>
      <c r="AZ3890" s="126" t="s">
        <v>6592</v>
      </c>
      <c r="BA3890" s="126" t="str">
        <f t="shared" si="525"/>
        <v>RX4</v>
      </c>
    </row>
    <row r="3891" spans="48:53" hidden="1" x14ac:dyDescent="0.3">
      <c r="AV3891" s="115" t="str">
        <f t="shared" si="524"/>
        <v>RX4ALNWICK INFIRMARY</v>
      </c>
      <c r="AW3891" s="126" t="s">
        <v>6537</v>
      </c>
      <c r="AX3891" s="126" t="s">
        <v>6538</v>
      </c>
      <c r="AY3891" s="126" t="s">
        <v>6537</v>
      </c>
      <c r="AZ3891" s="126" t="s">
        <v>6538</v>
      </c>
      <c r="BA3891" s="126" t="str">
        <f t="shared" si="525"/>
        <v>RX4</v>
      </c>
    </row>
    <row r="3892" spans="48:53" hidden="1" x14ac:dyDescent="0.3">
      <c r="AV3892" s="115" t="str">
        <f t="shared" si="524"/>
        <v>RX4AVONRIDGE MENTAL HEALTH COMMUNITY UNIT</v>
      </c>
      <c r="AW3892" s="126" t="s">
        <v>6545</v>
      </c>
      <c r="AX3892" s="126" t="s">
        <v>6546</v>
      </c>
      <c r="AY3892" s="126" t="s">
        <v>6545</v>
      </c>
      <c r="AZ3892" s="126" t="s">
        <v>6546</v>
      </c>
      <c r="BA3892" s="126" t="str">
        <f t="shared" si="525"/>
        <v>RX4</v>
      </c>
    </row>
    <row r="3893" spans="48:53" ht="12.75" hidden="1" customHeight="1" x14ac:dyDescent="0.3">
      <c r="AV3893" s="115" t="str">
        <f t="shared" si="524"/>
        <v>RX4BAILIFFGATE</v>
      </c>
      <c r="AW3893" s="126" t="s">
        <v>6704</v>
      </c>
      <c r="AX3893" s="126" t="s">
        <v>6705</v>
      </c>
      <c r="AY3893" s="126" t="s">
        <v>6704</v>
      </c>
      <c r="AZ3893" s="126" t="s">
        <v>6705</v>
      </c>
      <c r="BA3893" s="126" t="str">
        <f t="shared" si="525"/>
        <v>RX4</v>
      </c>
    </row>
    <row r="3894" spans="48:53" hidden="1" x14ac:dyDescent="0.3">
      <c r="AV3894" s="115" t="str">
        <f t="shared" si="524"/>
        <v>RX4BARNES UNIT</v>
      </c>
      <c r="AW3894" s="126" t="s">
        <v>6640</v>
      </c>
      <c r="AX3894" s="126" t="s">
        <v>6641</v>
      </c>
      <c r="AY3894" s="126" t="s">
        <v>6640</v>
      </c>
      <c r="AZ3894" s="126" t="s">
        <v>6641</v>
      </c>
      <c r="BA3894" s="126" t="str">
        <f t="shared" si="525"/>
        <v>RX4</v>
      </c>
    </row>
    <row r="3895" spans="48:53" hidden="1" x14ac:dyDescent="0.3">
      <c r="AV3895" s="115" t="str">
        <f t="shared" si="524"/>
        <v>RX4BASRA MENTAL HEALTH COMMUNITY UNIT</v>
      </c>
      <c r="AW3895" s="126" t="s">
        <v>6547</v>
      </c>
      <c r="AX3895" s="126" t="s">
        <v>6548</v>
      </c>
      <c r="AY3895" s="126" t="s">
        <v>6547</v>
      </c>
      <c r="AZ3895" s="126" t="s">
        <v>6548</v>
      </c>
      <c r="BA3895" s="126" t="str">
        <f t="shared" si="525"/>
        <v>RX4</v>
      </c>
    </row>
    <row r="3896" spans="48:53" hidden="1" x14ac:dyDescent="0.3">
      <c r="AV3896" s="115" t="str">
        <f t="shared" si="524"/>
        <v>RX4BELSAY UNIT</v>
      </c>
      <c r="AW3896" s="126" t="s">
        <v>6572</v>
      </c>
      <c r="AX3896" s="126" t="s">
        <v>6573</v>
      </c>
      <c r="AY3896" s="126" t="s">
        <v>6572</v>
      </c>
      <c r="AZ3896" s="126" t="s">
        <v>6573</v>
      </c>
      <c r="BA3896" s="126" t="str">
        <f t="shared" si="525"/>
        <v>RX4</v>
      </c>
    </row>
    <row r="3897" spans="48:53" hidden="1" x14ac:dyDescent="0.3">
      <c r="AV3897" s="115" t="str">
        <f t="shared" si="524"/>
        <v>RX4BENSHAM HOSPITAL</v>
      </c>
      <c r="AW3897" s="126" t="s">
        <v>6521</v>
      </c>
      <c r="AX3897" s="126" t="s">
        <v>6522</v>
      </c>
      <c r="AY3897" s="126" t="s">
        <v>6521</v>
      </c>
      <c r="AZ3897" s="126" t="s">
        <v>6522</v>
      </c>
      <c r="BA3897" s="126" t="str">
        <f t="shared" si="525"/>
        <v>RX4</v>
      </c>
    </row>
    <row r="3898" spans="48:53" ht="12.75" hidden="1" customHeight="1" x14ac:dyDescent="0.3">
      <c r="AV3898" s="115" t="str">
        <f t="shared" si="524"/>
        <v>RX4BENTON VIEW</v>
      </c>
      <c r="AW3898" s="126" t="s">
        <v>6570</v>
      </c>
      <c r="AX3898" s="126" t="s">
        <v>6571</v>
      </c>
      <c r="AY3898" s="126" t="s">
        <v>6570</v>
      </c>
      <c r="AZ3898" s="126" t="s">
        <v>6571</v>
      </c>
      <c r="BA3898" s="126" t="str">
        <f t="shared" si="525"/>
        <v>RX4</v>
      </c>
    </row>
    <row r="3899" spans="48:53" ht="12.75" hidden="1" customHeight="1" x14ac:dyDescent="0.3">
      <c r="AV3899" s="115" t="str">
        <f t="shared" si="524"/>
        <v>RX4BERRISHILL GROVE MENTAL HEALTH COMMUNITY UNIT</v>
      </c>
      <c r="AW3899" s="126" t="s">
        <v>6549</v>
      </c>
      <c r="AX3899" s="126" t="s">
        <v>6550</v>
      </c>
      <c r="AY3899" s="126" t="s">
        <v>6549</v>
      </c>
      <c r="AZ3899" s="126" t="s">
        <v>6550</v>
      </c>
      <c r="BA3899" s="126" t="str">
        <f t="shared" si="525"/>
        <v>RX4</v>
      </c>
    </row>
    <row r="3900" spans="48:53" ht="12.75" hidden="1" customHeight="1" x14ac:dyDescent="0.3">
      <c r="AV3900" s="115" t="str">
        <f t="shared" si="524"/>
        <v>RX4BERWICK INFIRMARY SITE</v>
      </c>
      <c r="AW3900" s="126" t="s">
        <v>6535</v>
      </c>
      <c r="AX3900" s="126" t="s">
        <v>6536</v>
      </c>
      <c r="AY3900" s="126" t="s">
        <v>6535</v>
      </c>
      <c r="AZ3900" s="126" t="s">
        <v>6536</v>
      </c>
      <c r="BA3900" s="126" t="str">
        <f t="shared" si="525"/>
        <v>RX4</v>
      </c>
    </row>
    <row r="3901" spans="48:53" hidden="1" x14ac:dyDescent="0.3">
      <c r="AV3901" s="115" t="str">
        <f t="shared" si="524"/>
        <v>RX4BLYTH ADVICE &amp; NEEDLE EXCHANGE FOR DRUG USERS</v>
      </c>
      <c r="AW3901" s="126" t="s">
        <v>6483</v>
      </c>
      <c r="AX3901" s="126" t="s">
        <v>6484</v>
      </c>
      <c r="AY3901" s="126" t="s">
        <v>6483</v>
      </c>
      <c r="AZ3901" s="126" t="s">
        <v>6484</v>
      </c>
      <c r="BA3901" s="126" t="str">
        <f t="shared" si="525"/>
        <v>RX4</v>
      </c>
    </row>
    <row r="3902" spans="48:53" ht="12.75" hidden="1" customHeight="1" x14ac:dyDescent="0.3">
      <c r="AV3902" s="115" t="str">
        <f t="shared" si="524"/>
        <v>RX4BRAESIDE</v>
      </c>
      <c r="AW3902" s="126" t="s">
        <v>6493</v>
      </c>
      <c r="AX3902" s="126" t="s">
        <v>6494</v>
      </c>
      <c r="AY3902" s="126" t="s">
        <v>6493</v>
      </c>
      <c r="AZ3902" s="126" t="s">
        <v>6494</v>
      </c>
      <c r="BA3902" s="126" t="str">
        <f t="shared" si="525"/>
        <v>RX4</v>
      </c>
    </row>
    <row r="3903" spans="48:53" ht="12.75" hidden="1" customHeight="1" x14ac:dyDescent="0.3">
      <c r="AV3903" s="115" t="str">
        <f t="shared" si="524"/>
        <v>RX4BROOKE HOUSE</v>
      </c>
      <c r="AW3903" s="133" t="s">
        <v>9868</v>
      </c>
      <c r="AX3903" s="134" t="s">
        <v>9869</v>
      </c>
      <c r="AY3903" s="133" t="s">
        <v>9868</v>
      </c>
      <c r="AZ3903" s="134" t="s">
        <v>9869</v>
      </c>
      <c r="BA3903" s="126" t="str">
        <f t="shared" si="525"/>
        <v>RX4</v>
      </c>
    </row>
    <row r="3904" spans="48:53" ht="12.75" hidden="1" customHeight="1" x14ac:dyDescent="0.3">
      <c r="AV3904" s="115" t="str">
        <f t="shared" si="524"/>
        <v>RX4CAMPUS FOR AGEING &amp; VITALITY</v>
      </c>
      <c r="AW3904" s="126" t="s">
        <v>6636</v>
      </c>
      <c r="AX3904" s="126" t="s">
        <v>6637</v>
      </c>
      <c r="AY3904" s="126" t="s">
        <v>6636</v>
      </c>
      <c r="AZ3904" s="126" t="s">
        <v>6637</v>
      </c>
      <c r="BA3904" s="126" t="str">
        <f t="shared" si="525"/>
        <v>RX4</v>
      </c>
    </row>
    <row r="3905" spans="48:53" hidden="1" x14ac:dyDescent="0.3">
      <c r="AV3905" s="115" t="str">
        <f t="shared" si="524"/>
        <v>RX4CARRDALE MENTAL HEALTH COMMUNITY UNIT</v>
      </c>
      <c r="AW3905" s="126" t="s">
        <v>6551</v>
      </c>
      <c r="AX3905" s="126" t="s">
        <v>6552</v>
      </c>
      <c r="AY3905" s="126" t="s">
        <v>6551</v>
      </c>
      <c r="AZ3905" s="126" t="s">
        <v>6552</v>
      </c>
      <c r="BA3905" s="126" t="str">
        <f t="shared" si="525"/>
        <v>RX4</v>
      </c>
    </row>
    <row r="3906" spans="48:53" ht="12.75" hidden="1" customHeight="1" x14ac:dyDescent="0.3">
      <c r="AV3906" s="115" t="str">
        <f t="shared" si="524"/>
        <v>RX4CASAMINA</v>
      </c>
      <c r="AW3906" s="126" t="s">
        <v>6519</v>
      </c>
      <c r="AX3906" s="126" t="s">
        <v>6520</v>
      </c>
      <c r="AY3906" s="126" t="s">
        <v>6519</v>
      </c>
      <c r="AZ3906" s="126" t="s">
        <v>6520</v>
      </c>
      <c r="BA3906" s="126" t="str">
        <f t="shared" si="525"/>
        <v>RX4</v>
      </c>
    </row>
    <row r="3907" spans="48:53" hidden="1" x14ac:dyDescent="0.3">
      <c r="AV3907" s="115" t="str">
        <f t="shared" ref="AV3907:AV3970" si="526">CONCATENATE(LEFT(AW3907, 3),AX3907)</f>
        <v>RX4CEDAR GRANGE MENTAL HEALTH COMMUNITY UNIT</v>
      </c>
      <c r="AW3907" s="126" t="s">
        <v>6553</v>
      </c>
      <c r="AX3907" s="126" t="s">
        <v>6554</v>
      </c>
      <c r="AY3907" s="126" t="s">
        <v>6553</v>
      </c>
      <c r="AZ3907" s="126" t="s">
        <v>6554</v>
      </c>
      <c r="BA3907" s="126" t="str">
        <f t="shared" ref="BA3907:BA3970" si="527">LEFT(AY3907,3)</f>
        <v>RX4</v>
      </c>
    </row>
    <row r="3908" spans="48:53" hidden="1" x14ac:dyDescent="0.3">
      <c r="AV3908" s="115" t="str">
        <f t="shared" si="526"/>
        <v>RX4CHERRY KNOWLE HOSPITAL</v>
      </c>
      <c r="AW3908" s="126" t="s">
        <v>6527</v>
      </c>
      <c r="AX3908" s="126" t="s">
        <v>6528</v>
      </c>
      <c r="AY3908" s="126" t="s">
        <v>6527</v>
      </c>
      <c r="AZ3908" s="126" t="s">
        <v>6528</v>
      </c>
      <c r="BA3908" s="126" t="str">
        <f t="shared" si="527"/>
        <v>RX4</v>
      </c>
    </row>
    <row r="3909" spans="48:53" hidden="1" x14ac:dyDescent="0.3">
      <c r="AV3909" s="115" t="str">
        <f t="shared" si="526"/>
        <v>RX4CHILD PSYCH CENTRAL - AISLING UNIT</v>
      </c>
      <c r="AW3909" s="126" t="s">
        <v>6599</v>
      </c>
      <c r="AX3909" s="126" t="s">
        <v>6600</v>
      </c>
      <c r="AY3909" s="126" t="s">
        <v>6599</v>
      </c>
      <c r="AZ3909" s="126" t="s">
        <v>6600</v>
      </c>
      <c r="BA3909" s="126" t="str">
        <f t="shared" si="527"/>
        <v>RX4</v>
      </c>
    </row>
    <row r="3910" spans="48:53" hidden="1" x14ac:dyDescent="0.3">
      <c r="AV3910" s="115" t="str">
        <f t="shared" si="526"/>
        <v>RX4CHILD PSYCH NORTHUMBERLAND</v>
      </c>
      <c r="AW3910" s="126" t="s">
        <v>6613</v>
      </c>
      <c r="AX3910" s="126" t="s">
        <v>6614</v>
      </c>
      <c r="AY3910" s="126" t="s">
        <v>6613</v>
      </c>
      <c r="AZ3910" s="126" t="s">
        <v>6614</v>
      </c>
      <c r="BA3910" s="126" t="str">
        <f t="shared" si="527"/>
        <v>RX4</v>
      </c>
    </row>
    <row r="3911" spans="48:53" hidden="1" x14ac:dyDescent="0.3">
      <c r="AV3911" s="115" t="str">
        <f t="shared" si="526"/>
        <v>RX4CHILD PSYCH SE NORTHUMBERLAND - LINHOPE UNIT</v>
      </c>
      <c r="AW3911" s="126" t="s">
        <v>6615</v>
      </c>
      <c r="AX3911" s="126" t="s">
        <v>6616</v>
      </c>
      <c r="AY3911" s="126" t="s">
        <v>6615</v>
      </c>
      <c r="AZ3911" s="126" t="s">
        <v>6616</v>
      </c>
      <c r="BA3911" s="126" t="str">
        <f t="shared" si="527"/>
        <v>RX4</v>
      </c>
    </row>
    <row r="3912" spans="48:53" hidden="1" x14ac:dyDescent="0.3">
      <c r="AV3912" s="115" t="str">
        <f t="shared" si="526"/>
        <v>RX4CHILD PSYCH TYNEDALE</v>
      </c>
      <c r="AW3912" s="126" t="s">
        <v>6617</v>
      </c>
      <c r="AX3912" s="126" t="s">
        <v>6618</v>
      </c>
      <c r="AY3912" s="126" t="s">
        <v>6617</v>
      </c>
      <c r="AZ3912" s="126" t="s">
        <v>6618</v>
      </c>
      <c r="BA3912" s="126" t="str">
        <f t="shared" si="527"/>
        <v>RX4</v>
      </c>
    </row>
    <row r="3913" spans="48:53" hidden="1" x14ac:dyDescent="0.3">
      <c r="AV3913" s="115" t="str">
        <f t="shared" si="526"/>
        <v>RX4CNDS</v>
      </c>
      <c r="AW3913" s="126" t="s">
        <v>6511</v>
      </c>
      <c r="AX3913" s="126" t="s">
        <v>6512</v>
      </c>
      <c r="AY3913" s="126" t="s">
        <v>6511</v>
      </c>
      <c r="AZ3913" s="126" t="s">
        <v>6512</v>
      </c>
      <c r="BA3913" s="126" t="str">
        <f t="shared" si="527"/>
        <v>RX4</v>
      </c>
    </row>
    <row r="3914" spans="48:53" hidden="1" x14ac:dyDescent="0.3">
      <c r="AV3914" s="115" t="str">
        <f t="shared" si="526"/>
        <v>RX4COMMUNITY MENTAL HEALTH PARTNERSHIP</v>
      </c>
      <c r="AW3914" s="126" t="s">
        <v>6698</v>
      </c>
      <c r="AX3914" s="126" t="s">
        <v>6699</v>
      </c>
      <c r="AY3914" s="126" t="s">
        <v>6698</v>
      </c>
      <c r="AZ3914" s="126" t="s">
        <v>6699</v>
      </c>
      <c r="BA3914" s="126" t="str">
        <f t="shared" si="527"/>
        <v>RX4</v>
      </c>
    </row>
    <row r="3915" spans="48:53" hidden="1" x14ac:dyDescent="0.3">
      <c r="AV3915" s="115" t="str">
        <f t="shared" si="526"/>
        <v>RX4CRAIGAVON</v>
      </c>
      <c r="AW3915" s="126" t="s">
        <v>6654</v>
      </c>
      <c r="AX3915" s="126" t="s">
        <v>6655</v>
      </c>
      <c r="AY3915" s="126" t="s">
        <v>6654</v>
      </c>
      <c r="AZ3915" s="126" t="s">
        <v>6655</v>
      </c>
      <c r="BA3915" s="126" t="str">
        <f t="shared" si="527"/>
        <v>RX4</v>
      </c>
    </row>
    <row r="3916" spans="48:53" hidden="1" x14ac:dyDescent="0.3">
      <c r="AV3916" s="115" t="str">
        <f t="shared" si="526"/>
        <v>RX4CRHT NORTHUMBERLAND</v>
      </c>
      <c r="AW3916" s="126" t="s">
        <v>6513</v>
      </c>
      <c r="AX3916" s="126" t="s">
        <v>6514</v>
      </c>
      <c r="AY3916" s="126" t="s">
        <v>6513</v>
      </c>
      <c r="AZ3916" s="126" t="s">
        <v>6514</v>
      </c>
      <c r="BA3916" s="126" t="str">
        <f t="shared" si="527"/>
        <v>RX4</v>
      </c>
    </row>
    <row r="3917" spans="48:53" hidden="1" x14ac:dyDescent="0.3">
      <c r="AV3917" s="115" t="str">
        <f t="shared" si="526"/>
        <v>RX4DELIBERATE SELF HARM</v>
      </c>
      <c r="AW3917" s="126" t="s">
        <v>6495</v>
      </c>
      <c r="AX3917" s="126" t="s">
        <v>6496</v>
      </c>
      <c r="AY3917" s="126" t="s">
        <v>6495</v>
      </c>
      <c r="AZ3917" s="126" t="s">
        <v>6496</v>
      </c>
      <c r="BA3917" s="126" t="str">
        <f t="shared" si="527"/>
        <v>RX4</v>
      </c>
    </row>
    <row r="3918" spans="48:53" hidden="1" x14ac:dyDescent="0.3">
      <c r="AV3918" s="115" t="str">
        <f t="shared" si="526"/>
        <v>RX4DENE COTTAGE MENTAL HEALTH COMMUNITY UNIT</v>
      </c>
      <c r="AW3918" s="126" t="s">
        <v>6555</v>
      </c>
      <c r="AX3918" s="126" t="s">
        <v>6556</v>
      </c>
      <c r="AY3918" s="126" t="s">
        <v>6555</v>
      </c>
      <c r="AZ3918" s="126" t="s">
        <v>6556</v>
      </c>
      <c r="BA3918" s="126" t="str">
        <f t="shared" si="527"/>
        <v>RX4</v>
      </c>
    </row>
    <row r="3919" spans="48:53" hidden="1" x14ac:dyDescent="0.3">
      <c r="AV3919" s="115" t="str">
        <f t="shared" si="526"/>
        <v>RX4DEPARTMENT OF PSYCHIATRY (ROYAL VICTORIA INFIRMARY)</v>
      </c>
      <c r="AW3919" s="126" t="s">
        <v>6609</v>
      </c>
      <c r="AX3919" s="126" t="s">
        <v>6610</v>
      </c>
      <c r="AY3919" s="126" t="s">
        <v>6609</v>
      </c>
      <c r="AZ3919" s="126" t="s">
        <v>6610</v>
      </c>
      <c r="BA3919" s="126" t="str">
        <f t="shared" si="527"/>
        <v>RX4</v>
      </c>
    </row>
    <row r="3920" spans="48:53" hidden="1" x14ac:dyDescent="0.3">
      <c r="AV3920" s="115" t="str">
        <f t="shared" si="526"/>
        <v>RX4DUNSTON HILL DAY HOSPITAL SITE</v>
      </c>
      <c r="AW3920" s="126" t="s">
        <v>6501</v>
      </c>
      <c r="AX3920" s="126" t="s">
        <v>6502</v>
      </c>
      <c r="AY3920" s="126" t="s">
        <v>6501</v>
      </c>
      <c r="AZ3920" s="126" t="s">
        <v>6502</v>
      </c>
      <c r="BA3920" s="126" t="str">
        <f t="shared" si="527"/>
        <v>RX4</v>
      </c>
    </row>
    <row r="3921" spans="48:53" hidden="1" x14ac:dyDescent="0.3">
      <c r="AV3921" s="115" t="str">
        <f t="shared" si="526"/>
        <v>RX4ELM HOUSE</v>
      </c>
      <c r="AW3921" s="133" t="s">
        <v>9864</v>
      </c>
      <c r="AX3921" s="134" t="s">
        <v>9865</v>
      </c>
      <c r="AY3921" s="133" t="s">
        <v>9864</v>
      </c>
      <c r="AZ3921" s="134" t="s">
        <v>9865</v>
      </c>
      <c r="BA3921" s="126" t="str">
        <f t="shared" si="527"/>
        <v>RX4</v>
      </c>
    </row>
    <row r="3922" spans="48:53" hidden="1" x14ac:dyDescent="0.3">
      <c r="AV3922" s="115" t="str">
        <f t="shared" si="526"/>
        <v>RX4ELSDEN MEWS MENTAL HEALTH COMMUNITY UNIT</v>
      </c>
      <c r="AW3922" s="126" t="s">
        <v>6557</v>
      </c>
      <c r="AX3922" s="126" t="s">
        <v>6558</v>
      </c>
      <c r="AY3922" s="126" t="s">
        <v>6557</v>
      </c>
      <c r="AZ3922" s="126" t="s">
        <v>6558</v>
      </c>
      <c r="BA3922" s="126" t="str">
        <f t="shared" si="527"/>
        <v>RX4</v>
      </c>
    </row>
    <row r="3923" spans="48:53" ht="12.75" hidden="1" customHeight="1" x14ac:dyDescent="0.3">
      <c r="AV3923" s="115" t="str">
        <f t="shared" si="526"/>
        <v>RX4FERNDENE</v>
      </c>
      <c r="AW3923" s="126" t="s">
        <v>6580</v>
      </c>
      <c r="AX3923" s="126" t="s">
        <v>6581</v>
      </c>
      <c r="AY3923" s="126" t="s">
        <v>6580</v>
      </c>
      <c r="AZ3923" s="126" t="s">
        <v>6581</v>
      </c>
      <c r="BA3923" s="126" t="str">
        <f t="shared" si="527"/>
        <v>RX4</v>
      </c>
    </row>
    <row r="3924" spans="48:53" ht="12.75" hidden="1" customHeight="1" x14ac:dyDescent="0.3">
      <c r="AV3924" s="115" t="str">
        <f t="shared" si="526"/>
        <v>RX4FLAX COTTAGES MENTAL HEALTH COMMUNITY UNIT</v>
      </c>
      <c r="AW3924" s="126" t="s">
        <v>6559</v>
      </c>
      <c r="AX3924" s="126" t="s">
        <v>6560</v>
      </c>
      <c r="AY3924" s="126" t="s">
        <v>6559</v>
      </c>
      <c r="AZ3924" s="126" t="s">
        <v>6560</v>
      </c>
      <c r="BA3924" s="126" t="str">
        <f t="shared" si="527"/>
        <v>RX4</v>
      </c>
    </row>
    <row r="3925" spans="48:53" hidden="1" x14ac:dyDescent="0.3">
      <c r="AV3925" s="115" t="str">
        <f t="shared" si="526"/>
        <v>RX4FLEMING NUFFIELD</v>
      </c>
      <c r="AW3925" s="126" t="s">
        <v>6565</v>
      </c>
      <c r="AX3925" s="126" t="s">
        <v>6566</v>
      </c>
      <c r="AY3925" s="126" t="s">
        <v>6565</v>
      </c>
      <c r="AZ3925" s="126" t="s">
        <v>6566</v>
      </c>
      <c r="BA3925" s="126" t="str">
        <f t="shared" si="527"/>
        <v>RX4</v>
      </c>
    </row>
    <row r="3926" spans="48:53" ht="12.75" hidden="1" customHeight="1" x14ac:dyDescent="0.3">
      <c r="AV3926" s="115" t="str">
        <f t="shared" si="526"/>
        <v>RX4FORENSIC UNIT NEWCASTLE</v>
      </c>
      <c r="AW3926" s="126" t="s">
        <v>6621</v>
      </c>
      <c r="AX3926" s="126" t="s">
        <v>6622</v>
      </c>
      <c r="AY3926" s="126" t="s">
        <v>6621</v>
      </c>
      <c r="AZ3926" s="126" t="s">
        <v>6622</v>
      </c>
      <c r="BA3926" s="126" t="str">
        <f t="shared" si="527"/>
        <v>RX4</v>
      </c>
    </row>
    <row r="3927" spans="48:53" ht="12.75" hidden="1" customHeight="1" x14ac:dyDescent="0.3">
      <c r="AV3927" s="115" t="str">
        <f t="shared" si="526"/>
        <v>RX4GRANGE PARK MENTAL HEALTH COMMUNITY UNIT</v>
      </c>
      <c r="AW3927" s="126" t="s">
        <v>6561</v>
      </c>
      <c r="AX3927" s="126" t="s">
        <v>6562</v>
      </c>
      <c r="AY3927" s="126" t="s">
        <v>6561</v>
      </c>
      <c r="AZ3927" s="126" t="s">
        <v>6562</v>
      </c>
      <c r="BA3927" s="126" t="str">
        <f t="shared" si="527"/>
        <v>RX4</v>
      </c>
    </row>
    <row r="3928" spans="48:53" ht="12.75" hidden="1" customHeight="1" x14ac:dyDescent="0.3">
      <c r="AV3928" s="115" t="str">
        <f t="shared" si="526"/>
        <v>RX4HEXHAM CPN</v>
      </c>
      <c r="AW3928" s="126" t="s">
        <v>6582</v>
      </c>
      <c r="AX3928" s="126" t="s">
        <v>6583</v>
      </c>
      <c r="AY3928" s="126" t="s">
        <v>6582</v>
      </c>
      <c r="AZ3928" s="126" t="s">
        <v>6583</v>
      </c>
      <c r="BA3928" s="126" t="str">
        <f t="shared" si="527"/>
        <v>RX4</v>
      </c>
    </row>
    <row r="3929" spans="48:53" hidden="1" x14ac:dyDescent="0.3">
      <c r="AV3929" s="115" t="str">
        <f t="shared" si="526"/>
        <v>RX4HEXHAM CSMT</v>
      </c>
      <c r="AW3929" s="126" t="s">
        <v>6584</v>
      </c>
      <c r="AX3929" s="126" t="s">
        <v>6585</v>
      </c>
      <c r="AY3929" s="126" t="s">
        <v>6584</v>
      </c>
      <c r="AZ3929" s="126" t="s">
        <v>6585</v>
      </c>
      <c r="BA3929" s="126" t="str">
        <f t="shared" si="527"/>
        <v>RX4</v>
      </c>
    </row>
    <row r="3930" spans="48:53" ht="12.75" hidden="1" customHeight="1" x14ac:dyDescent="0.3">
      <c r="AV3930" s="115" t="str">
        <f t="shared" si="526"/>
        <v>RX4HEXHAM GENERAL HOSPITAL</v>
      </c>
      <c r="AW3930" s="126" t="s">
        <v>6533</v>
      </c>
      <c r="AX3930" s="126" t="s">
        <v>6534</v>
      </c>
      <c r="AY3930" s="126" t="s">
        <v>6533</v>
      </c>
      <c r="AZ3930" s="126" t="s">
        <v>6534</v>
      </c>
      <c r="BA3930" s="126" t="str">
        <f t="shared" si="527"/>
        <v>RX4</v>
      </c>
    </row>
    <row r="3931" spans="48:53" hidden="1" x14ac:dyDescent="0.3">
      <c r="AV3931" s="115" t="str">
        <f t="shared" si="526"/>
        <v>RX4HIRST VILLAS MENTAL HEALTH COMMUNITY UNIT</v>
      </c>
      <c r="AW3931" s="126" t="s">
        <v>6688</v>
      </c>
      <c r="AX3931" s="126" t="s">
        <v>6689</v>
      </c>
      <c r="AY3931" s="126" t="s">
        <v>6688</v>
      </c>
      <c r="AZ3931" s="126" t="s">
        <v>6689</v>
      </c>
      <c r="BA3931" s="126" t="str">
        <f t="shared" si="527"/>
        <v>RX4</v>
      </c>
    </row>
    <row r="3932" spans="48:53" ht="12.75" hidden="1" customHeight="1" x14ac:dyDescent="0.3">
      <c r="AV3932" s="115" t="str">
        <f t="shared" si="526"/>
        <v>RX4HOLLYBUSH VILLAS MENTAL HEALTH COMMUNITY UNIT</v>
      </c>
      <c r="AW3932" s="126" t="s">
        <v>6563</v>
      </c>
      <c r="AX3932" s="126" t="s">
        <v>6564</v>
      </c>
      <c r="AY3932" s="126" t="s">
        <v>6563</v>
      </c>
      <c r="AZ3932" s="126" t="s">
        <v>6564</v>
      </c>
      <c r="BA3932" s="126" t="str">
        <f t="shared" si="527"/>
        <v>RX4</v>
      </c>
    </row>
    <row r="3933" spans="48:53" hidden="1" x14ac:dyDescent="0.3">
      <c r="AV3933" s="115" t="str">
        <f t="shared" si="526"/>
        <v>RX4HOLMLEA</v>
      </c>
      <c r="AW3933" s="126" t="s">
        <v>6644</v>
      </c>
      <c r="AX3933" s="126" t="s">
        <v>6645</v>
      </c>
      <c r="AY3933" s="126" t="s">
        <v>6644</v>
      </c>
      <c r="AZ3933" s="126" t="s">
        <v>6645</v>
      </c>
      <c r="BA3933" s="126" t="str">
        <f t="shared" si="527"/>
        <v>RX4</v>
      </c>
    </row>
    <row r="3934" spans="48:53" hidden="1" x14ac:dyDescent="0.3">
      <c r="AV3934" s="115" t="str">
        <f t="shared" si="526"/>
        <v>RX4HOPEWOOD PARK</v>
      </c>
      <c r="AW3934" s="135" t="s">
        <v>9951</v>
      </c>
      <c r="AX3934" s="135" t="s">
        <v>9952</v>
      </c>
      <c r="AY3934" s="135" t="s">
        <v>9951</v>
      </c>
      <c r="AZ3934" s="135" t="s">
        <v>9952</v>
      </c>
      <c r="BA3934" s="126" t="str">
        <f t="shared" si="527"/>
        <v>RX4</v>
      </c>
    </row>
    <row r="3935" spans="48:53" ht="12.75" hidden="1" customHeight="1" x14ac:dyDescent="0.3">
      <c r="AV3935" s="115" t="str">
        <f t="shared" si="526"/>
        <v>RX4HYLTON BANK MENTAL HEALTH COMMUNITY UNIT</v>
      </c>
      <c r="AW3935" s="126" t="s">
        <v>6662</v>
      </c>
      <c r="AX3935" s="126" t="s">
        <v>6663</v>
      </c>
      <c r="AY3935" s="126" t="s">
        <v>6662</v>
      </c>
      <c r="AZ3935" s="126" t="s">
        <v>6663</v>
      </c>
      <c r="BA3935" s="126" t="str">
        <f t="shared" si="527"/>
        <v>RX4</v>
      </c>
    </row>
    <row r="3936" spans="48:53" ht="12.75" hidden="1" customHeight="1" x14ac:dyDescent="0.3">
      <c r="AV3936" s="115" t="str">
        <f t="shared" si="526"/>
        <v>RX4ICTS</v>
      </c>
      <c r="AW3936" s="126" t="s">
        <v>6509</v>
      </c>
      <c r="AX3936" s="126" t="s">
        <v>6510</v>
      </c>
      <c r="AY3936" s="126" t="s">
        <v>6509</v>
      </c>
      <c r="AZ3936" s="126" t="s">
        <v>6510</v>
      </c>
      <c r="BA3936" s="126" t="str">
        <f t="shared" si="527"/>
        <v>RX4</v>
      </c>
    </row>
    <row r="3937" spans="48:53" hidden="1" x14ac:dyDescent="0.3">
      <c r="AV3937" s="115" t="str">
        <f t="shared" si="526"/>
        <v>RX4LEATHAM</v>
      </c>
      <c r="AW3937" s="126" t="s">
        <v>6525</v>
      </c>
      <c r="AX3937" s="126" t="s">
        <v>6526</v>
      </c>
      <c r="AY3937" s="126" t="s">
        <v>6525</v>
      </c>
      <c r="AZ3937" s="126" t="s">
        <v>6526</v>
      </c>
      <c r="BA3937" s="126" t="str">
        <f t="shared" si="527"/>
        <v>RX4</v>
      </c>
    </row>
    <row r="3938" spans="48:53" hidden="1" x14ac:dyDescent="0.3">
      <c r="AV3938" s="115" t="str">
        <f t="shared" si="526"/>
        <v>RX4LYNDHURST GROVE MENTAL HEALTH COMMUNITY UNIT</v>
      </c>
      <c r="AW3938" s="126" t="s">
        <v>6664</v>
      </c>
      <c r="AX3938" s="126" t="s">
        <v>6665</v>
      </c>
      <c r="AY3938" s="126" t="s">
        <v>6664</v>
      </c>
      <c r="AZ3938" s="126" t="s">
        <v>6665</v>
      </c>
      <c r="BA3938" s="126" t="str">
        <f t="shared" si="527"/>
        <v>RX4</v>
      </c>
    </row>
    <row r="3939" spans="48:53" hidden="1" x14ac:dyDescent="0.3">
      <c r="AV3939" s="115" t="str">
        <f t="shared" si="526"/>
        <v>RX4MONKTON HALL HOSPITAL</v>
      </c>
      <c r="AW3939" s="126" t="s">
        <v>6515</v>
      </c>
      <c r="AX3939" s="126" t="s">
        <v>6516</v>
      </c>
      <c r="AY3939" s="126" t="s">
        <v>6515</v>
      </c>
      <c r="AZ3939" s="126" t="s">
        <v>6516</v>
      </c>
      <c r="BA3939" s="126" t="str">
        <f t="shared" si="527"/>
        <v>RX4</v>
      </c>
    </row>
    <row r="3940" spans="48:53" hidden="1" x14ac:dyDescent="0.3">
      <c r="AV3940" s="115" t="str">
        <f t="shared" si="526"/>
        <v>RX4MONKWEARMOUTH HOSPITAL</v>
      </c>
      <c r="AW3940" s="126" t="s">
        <v>6646</v>
      </c>
      <c r="AX3940" s="126" t="s">
        <v>6647</v>
      </c>
      <c r="AY3940" s="126" t="s">
        <v>6646</v>
      </c>
      <c r="AZ3940" s="126" t="s">
        <v>6647</v>
      </c>
      <c r="BA3940" s="126" t="str">
        <f t="shared" si="527"/>
        <v>RX4</v>
      </c>
    </row>
    <row r="3941" spans="48:53" hidden="1" x14ac:dyDescent="0.3">
      <c r="AV3941" s="115" t="str">
        <f t="shared" si="526"/>
        <v>RX4MORPETH COTTAGE HOSPITAL</v>
      </c>
      <c r="AW3941" s="126" t="s">
        <v>6539</v>
      </c>
      <c r="AX3941" s="126" t="s">
        <v>6540</v>
      </c>
      <c r="AY3941" s="126" t="s">
        <v>6539</v>
      </c>
      <c r="AZ3941" s="126" t="s">
        <v>6540</v>
      </c>
      <c r="BA3941" s="126" t="str">
        <f t="shared" si="527"/>
        <v>RX4</v>
      </c>
    </row>
    <row r="3942" spans="48:53" hidden="1" x14ac:dyDescent="0.3">
      <c r="AV3942" s="115" t="str">
        <f t="shared" si="526"/>
        <v>RX4NEUROPSYCHIATRY</v>
      </c>
      <c r="AW3942" s="126" t="s">
        <v>6623</v>
      </c>
      <c r="AX3942" s="126" t="s">
        <v>3629</v>
      </c>
      <c r="AY3942" s="126" t="s">
        <v>6623</v>
      </c>
      <c r="AZ3942" s="126" t="s">
        <v>3629</v>
      </c>
      <c r="BA3942" s="126" t="str">
        <f t="shared" si="527"/>
        <v>RX4</v>
      </c>
    </row>
    <row r="3943" spans="48:53" hidden="1" x14ac:dyDescent="0.3">
      <c r="AV3943" s="115" t="str">
        <f t="shared" si="526"/>
        <v>RX4NEWBERRY COTTAGE</v>
      </c>
      <c r="AW3943" s="126" t="s">
        <v>6648</v>
      </c>
      <c r="AX3943" s="126" t="s">
        <v>6649</v>
      </c>
      <c r="AY3943" s="126" t="s">
        <v>6648</v>
      </c>
      <c r="AZ3943" s="126" t="s">
        <v>6649</v>
      </c>
      <c r="BA3943" s="126" t="str">
        <f t="shared" si="527"/>
        <v>RX4</v>
      </c>
    </row>
    <row r="3944" spans="48:53" hidden="1" x14ac:dyDescent="0.3">
      <c r="AV3944" s="115" t="str">
        <f t="shared" si="526"/>
        <v>RX4NEWCASTLE GENERAL HOSPITAL</v>
      </c>
      <c r="AW3944" s="126" t="s">
        <v>6611</v>
      </c>
      <c r="AX3944" s="126" t="s">
        <v>6612</v>
      </c>
      <c r="AY3944" s="126" t="s">
        <v>6611</v>
      </c>
      <c r="AZ3944" s="126" t="s">
        <v>6612</v>
      </c>
      <c r="BA3944" s="126" t="str">
        <f t="shared" si="527"/>
        <v>RX4</v>
      </c>
    </row>
    <row r="3945" spans="48:53" hidden="1" x14ac:dyDescent="0.3">
      <c r="AV3945" s="115" t="str">
        <f t="shared" si="526"/>
        <v>RX4NEWHAVEN COTTAGE</v>
      </c>
      <c r="AW3945" s="126" t="s">
        <v>6650</v>
      </c>
      <c r="AX3945" s="126" t="s">
        <v>6651</v>
      </c>
      <c r="AY3945" s="126" t="s">
        <v>6650</v>
      </c>
      <c r="AZ3945" s="126" t="s">
        <v>6651</v>
      </c>
      <c r="BA3945" s="126" t="str">
        <f t="shared" si="527"/>
        <v>RX4</v>
      </c>
    </row>
    <row r="3946" spans="48:53" hidden="1" x14ac:dyDescent="0.3">
      <c r="AV3946" s="115" t="str">
        <f t="shared" si="526"/>
        <v>RX4NMP - CHILD &amp; FAMILY A</v>
      </c>
      <c r="AW3946" s="126" t="s">
        <v>6660</v>
      </c>
      <c r="AX3946" s="126" t="s">
        <v>6661</v>
      </c>
      <c r="AY3946" s="126" t="s">
        <v>6660</v>
      </c>
      <c r="AZ3946" s="126" t="s">
        <v>6661</v>
      </c>
      <c r="BA3946" s="126" t="str">
        <f t="shared" si="527"/>
        <v>RX4</v>
      </c>
    </row>
    <row r="3947" spans="48:53" hidden="1" x14ac:dyDescent="0.3">
      <c r="AV3947" s="115" t="str">
        <f t="shared" si="526"/>
        <v>RX4NMP - CHILD &amp; FAMILY B</v>
      </c>
      <c r="AW3947" s="126" t="s">
        <v>6497</v>
      </c>
      <c r="AX3947" s="126" t="s">
        <v>6498</v>
      </c>
      <c r="AY3947" s="126" t="s">
        <v>6497</v>
      </c>
      <c r="AZ3947" s="126" t="s">
        <v>6498</v>
      </c>
      <c r="BA3947" s="126" t="str">
        <f t="shared" si="527"/>
        <v>RX4</v>
      </c>
    </row>
    <row r="3948" spans="48:53" hidden="1" x14ac:dyDescent="0.3">
      <c r="AV3948" s="115" t="str">
        <f t="shared" si="526"/>
        <v>RX4NMP - WELLFIELD</v>
      </c>
      <c r="AW3948" s="126" t="s">
        <v>6658</v>
      </c>
      <c r="AX3948" s="126" t="s">
        <v>6659</v>
      </c>
      <c r="AY3948" s="126" t="s">
        <v>6658</v>
      </c>
      <c r="AZ3948" s="126" t="s">
        <v>6659</v>
      </c>
      <c r="BA3948" s="126" t="str">
        <f t="shared" si="527"/>
        <v>RX4</v>
      </c>
    </row>
    <row r="3949" spans="48:53" hidden="1" x14ac:dyDescent="0.3">
      <c r="AV3949" s="115" t="str">
        <f t="shared" si="526"/>
        <v>RX4NORTH TYNESIDE GENERAL HOSPITAL</v>
      </c>
      <c r="AW3949" s="126" t="s">
        <v>6568</v>
      </c>
      <c r="AX3949" s="126" t="s">
        <v>6569</v>
      </c>
      <c r="AY3949" s="126" t="s">
        <v>6568</v>
      </c>
      <c r="AZ3949" s="126" t="s">
        <v>6569</v>
      </c>
      <c r="BA3949" s="126" t="str">
        <f t="shared" si="527"/>
        <v>RX4</v>
      </c>
    </row>
    <row r="3950" spans="48:53" hidden="1" x14ac:dyDescent="0.3">
      <c r="AV3950" s="115" t="str">
        <f t="shared" si="526"/>
        <v>RX4NORTHGATE HOSPITAL</v>
      </c>
      <c r="AW3950" s="126" t="s">
        <v>6588</v>
      </c>
      <c r="AX3950" s="126" t="s">
        <v>2136</v>
      </c>
      <c r="AY3950" s="126" t="s">
        <v>6588</v>
      </c>
      <c r="AZ3950" s="126" t="s">
        <v>2136</v>
      </c>
      <c r="BA3950" s="126" t="str">
        <f t="shared" si="527"/>
        <v>RX4</v>
      </c>
    </row>
    <row r="3951" spans="48:53" hidden="1" x14ac:dyDescent="0.3">
      <c r="AV3951" s="115" t="str">
        <f t="shared" si="526"/>
        <v>RX4NORTHGATE HOSPITAL SITE</v>
      </c>
      <c r="AW3951" s="126" t="s">
        <v>6529</v>
      </c>
      <c r="AX3951" s="126" t="s">
        <v>6530</v>
      </c>
      <c r="AY3951" s="126" t="s">
        <v>6529</v>
      </c>
      <c r="AZ3951" s="126" t="s">
        <v>6530</v>
      </c>
      <c r="BA3951" s="126" t="str">
        <f t="shared" si="527"/>
        <v>RX4</v>
      </c>
    </row>
    <row r="3952" spans="48:53" hidden="1" x14ac:dyDescent="0.3">
      <c r="AV3952" s="115" t="str">
        <f t="shared" si="526"/>
        <v>RX4NORTHUMBERLAND BAIT</v>
      </c>
      <c r="AW3952" s="126" t="s">
        <v>6700</v>
      </c>
      <c r="AX3952" s="126" t="s">
        <v>6701</v>
      </c>
      <c r="AY3952" s="126" t="s">
        <v>6700</v>
      </c>
      <c r="AZ3952" s="126" t="s">
        <v>6701</v>
      </c>
      <c r="BA3952" s="126" t="str">
        <f t="shared" si="527"/>
        <v>RX4</v>
      </c>
    </row>
    <row r="3953" spans="48:53" hidden="1" x14ac:dyDescent="0.3">
      <c r="AV3953" s="115" t="str">
        <f t="shared" si="526"/>
        <v>RX4OLD AGE PSYCHIATRY - TYNEDALE</v>
      </c>
      <c r="AW3953" s="126" t="s">
        <v>6619</v>
      </c>
      <c r="AX3953" s="126" t="s">
        <v>6620</v>
      </c>
      <c r="AY3953" s="126" t="s">
        <v>6619</v>
      </c>
      <c r="AZ3953" s="126" t="s">
        <v>6620</v>
      </c>
      <c r="BA3953" s="126" t="str">
        <f t="shared" si="527"/>
        <v>RX4</v>
      </c>
    </row>
    <row r="3954" spans="48:53" hidden="1" x14ac:dyDescent="0.3">
      <c r="AV3954" s="115" t="str">
        <f t="shared" si="526"/>
        <v>RX4OLD AGE PSYCHIATRY NEWCASTLE EAST - AKENSIDE</v>
      </c>
      <c r="AW3954" s="126" t="s">
        <v>6624</v>
      </c>
      <c r="AX3954" s="126" t="s">
        <v>6625</v>
      </c>
      <c r="AY3954" s="126" t="s">
        <v>6624</v>
      </c>
      <c r="AZ3954" s="126" t="s">
        <v>6625</v>
      </c>
      <c r="BA3954" s="126" t="str">
        <f t="shared" si="527"/>
        <v>RX4</v>
      </c>
    </row>
    <row r="3955" spans="48:53" hidden="1" x14ac:dyDescent="0.3">
      <c r="AV3955" s="115" t="str">
        <f t="shared" si="526"/>
        <v>RX4OLD AGE PSYCHIATRY NEWCASTLE NORTH - GIBSIDE</v>
      </c>
      <c r="AW3955" s="126" t="s">
        <v>6626</v>
      </c>
      <c r="AX3955" s="126" t="s">
        <v>6627</v>
      </c>
      <c r="AY3955" s="126" t="s">
        <v>6626</v>
      </c>
      <c r="AZ3955" s="126" t="s">
        <v>6627</v>
      </c>
      <c r="BA3955" s="126" t="str">
        <f t="shared" si="527"/>
        <v>RX4</v>
      </c>
    </row>
    <row r="3956" spans="48:53" hidden="1" x14ac:dyDescent="0.3">
      <c r="AV3956" s="115" t="str">
        <f t="shared" si="526"/>
        <v>RX4OLD AGE PSYCHIATRY NEWCASTLE WEST - CASTLESIDE</v>
      </c>
      <c r="AW3956" s="126" t="s">
        <v>6628</v>
      </c>
      <c r="AX3956" s="126" t="s">
        <v>6629</v>
      </c>
      <c r="AY3956" s="126" t="s">
        <v>6628</v>
      </c>
      <c r="AZ3956" s="126" t="s">
        <v>6629</v>
      </c>
      <c r="BA3956" s="126" t="str">
        <f t="shared" si="527"/>
        <v>RX4</v>
      </c>
    </row>
    <row r="3957" spans="48:53" hidden="1" x14ac:dyDescent="0.3">
      <c r="AV3957" s="115" t="str">
        <f t="shared" si="526"/>
        <v>RX4PALMER COMMUNITY HOSPITAL</v>
      </c>
      <c r="AW3957" s="126" t="s">
        <v>6505</v>
      </c>
      <c r="AX3957" s="126" t="s">
        <v>6506</v>
      </c>
      <c r="AY3957" s="126" t="s">
        <v>6505</v>
      </c>
      <c r="AZ3957" s="126" t="s">
        <v>6506</v>
      </c>
      <c r="BA3957" s="126" t="str">
        <f t="shared" si="527"/>
        <v>RX4</v>
      </c>
    </row>
    <row r="3958" spans="48:53" hidden="1" x14ac:dyDescent="0.3">
      <c r="AV3958" s="115" t="str">
        <f t="shared" si="526"/>
        <v>RX4PRUDHOE HOSPITAL</v>
      </c>
      <c r="AW3958" s="126" t="s">
        <v>6589</v>
      </c>
      <c r="AX3958" s="126" t="s">
        <v>6590</v>
      </c>
      <c r="AY3958" s="126" t="s">
        <v>6589</v>
      </c>
      <c r="AZ3958" s="126" t="s">
        <v>6590</v>
      </c>
      <c r="BA3958" s="126" t="str">
        <f t="shared" si="527"/>
        <v>RX4</v>
      </c>
    </row>
    <row r="3959" spans="48:53" hidden="1" x14ac:dyDescent="0.3">
      <c r="AV3959" s="115" t="str">
        <f t="shared" si="526"/>
        <v>RX4PRUDHOE HOSPITAL SITE</v>
      </c>
      <c r="AW3959" s="126" t="s">
        <v>6531</v>
      </c>
      <c r="AX3959" s="126" t="s">
        <v>6532</v>
      </c>
      <c r="AY3959" s="126" t="s">
        <v>6531</v>
      </c>
      <c r="AZ3959" s="126" t="s">
        <v>6532</v>
      </c>
      <c r="BA3959" s="126" t="str">
        <f t="shared" si="527"/>
        <v>RX4</v>
      </c>
    </row>
    <row r="3960" spans="48:53" hidden="1" x14ac:dyDescent="0.3">
      <c r="AV3960" s="115" t="str">
        <f t="shared" si="526"/>
        <v>RX4REGIONAL EATING DISORDERS</v>
      </c>
      <c r="AW3960" s="126" t="s">
        <v>6487</v>
      </c>
      <c r="AX3960" s="126" t="s">
        <v>6488</v>
      </c>
      <c r="AY3960" s="126" t="s">
        <v>6487</v>
      </c>
      <c r="AZ3960" s="126" t="s">
        <v>6488</v>
      </c>
      <c r="BA3960" s="126" t="str">
        <f t="shared" si="527"/>
        <v>RX4</v>
      </c>
    </row>
    <row r="3961" spans="48:53" hidden="1" x14ac:dyDescent="0.3">
      <c r="AV3961" s="115" t="str">
        <f t="shared" si="526"/>
        <v>RX4REHABILITATION - CHERRY KNOWLE HOSPITAL</v>
      </c>
      <c r="AW3961" s="126" t="s">
        <v>6586</v>
      </c>
      <c r="AX3961" s="126" t="s">
        <v>6587</v>
      </c>
      <c r="AY3961" s="126" t="s">
        <v>6586</v>
      </c>
      <c r="AZ3961" s="126" t="s">
        <v>6587</v>
      </c>
      <c r="BA3961" s="126" t="str">
        <f t="shared" si="527"/>
        <v>RX4</v>
      </c>
    </row>
    <row r="3962" spans="48:53" hidden="1" x14ac:dyDescent="0.3">
      <c r="AV3962" s="115" t="str">
        <f t="shared" si="526"/>
        <v>RX4REHABILITATION - TRANWELL UNIT</v>
      </c>
      <c r="AW3962" s="126" t="s">
        <v>6574</v>
      </c>
      <c r="AX3962" s="126" t="s">
        <v>6575</v>
      </c>
      <c r="AY3962" s="126" t="s">
        <v>6574</v>
      </c>
      <c r="AZ3962" s="126" t="s">
        <v>6575</v>
      </c>
      <c r="BA3962" s="126" t="str">
        <f t="shared" si="527"/>
        <v>RX4</v>
      </c>
    </row>
    <row r="3963" spans="48:53" hidden="1" x14ac:dyDescent="0.3">
      <c r="AV3963" s="115" t="str">
        <f t="shared" si="526"/>
        <v>RX4REHABILITATION NORTHUMBERLAND - SOUTH WING</v>
      </c>
      <c r="AW3963" s="126" t="s">
        <v>6634</v>
      </c>
      <c r="AX3963" s="126" t="s">
        <v>6635</v>
      </c>
      <c r="AY3963" s="126" t="s">
        <v>6634</v>
      </c>
      <c r="AZ3963" s="126" t="s">
        <v>6635</v>
      </c>
      <c r="BA3963" s="126" t="str">
        <f t="shared" si="527"/>
        <v>RX4</v>
      </c>
    </row>
    <row r="3964" spans="48:53" hidden="1" x14ac:dyDescent="0.3">
      <c r="AV3964" s="115" t="str">
        <f t="shared" si="526"/>
        <v>RX4ROSE LODGE</v>
      </c>
      <c r="AW3964" s="133" t="s">
        <v>9866</v>
      </c>
      <c r="AX3964" s="134" t="s">
        <v>9867</v>
      </c>
      <c r="AY3964" s="133" t="s">
        <v>9866</v>
      </c>
      <c r="AZ3964" s="134" t="s">
        <v>9867</v>
      </c>
      <c r="BA3964" s="126" t="str">
        <f t="shared" si="527"/>
        <v>RX4</v>
      </c>
    </row>
    <row r="3965" spans="48:53" ht="12.75" hidden="1" customHeight="1" x14ac:dyDescent="0.3">
      <c r="AV3965" s="115" t="str">
        <f t="shared" si="526"/>
        <v>RX4ROSLIN MENTAL HEALTH COMMUNITY UNIT</v>
      </c>
      <c r="AW3965" s="126" t="s">
        <v>6666</v>
      </c>
      <c r="AX3965" s="126" t="s">
        <v>6667</v>
      </c>
      <c r="AY3965" s="126" t="s">
        <v>6666</v>
      </c>
      <c r="AZ3965" s="126" t="s">
        <v>6667</v>
      </c>
      <c r="BA3965" s="126" t="str">
        <f t="shared" si="527"/>
        <v>RX4</v>
      </c>
    </row>
    <row r="3966" spans="48:53" ht="12.75" hidden="1" customHeight="1" x14ac:dyDescent="0.3">
      <c r="AV3966" s="115" t="str">
        <f t="shared" si="526"/>
        <v>RX4SHEKINAH</v>
      </c>
      <c r="AW3966" s="126" t="s">
        <v>6489</v>
      </c>
      <c r="AX3966" s="126" t="s">
        <v>6490</v>
      </c>
      <c r="AY3966" s="126" t="s">
        <v>6489</v>
      </c>
      <c r="AZ3966" s="126" t="s">
        <v>6490</v>
      </c>
      <c r="BA3966" s="126" t="str">
        <f t="shared" si="527"/>
        <v>RX4</v>
      </c>
    </row>
    <row r="3967" spans="48:53" ht="12.75" hidden="1" customHeight="1" x14ac:dyDescent="0.3">
      <c r="AV3967" s="115" t="str">
        <f t="shared" si="526"/>
        <v>RX4SHIAN MENTAL HEALTH COMMUNITY UNIT</v>
      </c>
      <c r="AW3967" s="126" t="s">
        <v>6668</v>
      </c>
      <c r="AX3967" s="126" t="s">
        <v>6669</v>
      </c>
      <c r="AY3967" s="126" t="s">
        <v>6668</v>
      </c>
      <c r="AZ3967" s="126" t="s">
        <v>6669</v>
      </c>
      <c r="BA3967" s="126" t="str">
        <f t="shared" si="527"/>
        <v>RX4</v>
      </c>
    </row>
    <row r="3968" spans="48:53" ht="12.75" hidden="1" customHeight="1" x14ac:dyDescent="0.3">
      <c r="AV3968" s="115" t="str">
        <f t="shared" si="526"/>
        <v>RX4SOLINGEN</v>
      </c>
      <c r="AW3968" s="126" t="s">
        <v>6692</v>
      </c>
      <c r="AX3968" s="126" t="s">
        <v>6693</v>
      </c>
      <c r="AY3968" s="126" t="s">
        <v>6692</v>
      </c>
      <c r="AZ3968" s="126" t="s">
        <v>6693</v>
      </c>
      <c r="BA3968" s="126" t="str">
        <f t="shared" si="527"/>
        <v>RX4</v>
      </c>
    </row>
    <row r="3969" spans="48:53" ht="12.75" hidden="1" customHeight="1" x14ac:dyDescent="0.3">
      <c r="AV3969" s="115" t="str">
        <f t="shared" si="526"/>
        <v>RX4SOUTH TYNESIDE DISTRICT GENERAL HOSPITAL</v>
      </c>
      <c r="AW3969" s="126" t="s">
        <v>6517</v>
      </c>
      <c r="AX3969" s="126" t="s">
        <v>6518</v>
      </c>
      <c r="AY3969" s="126" t="s">
        <v>6517</v>
      </c>
      <c r="AZ3969" s="126" t="s">
        <v>6518</v>
      </c>
      <c r="BA3969" s="126" t="str">
        <f t="shared" si="527"/>
        <v>RX4</v>
      </c>
    </row>
    <row r="3970" spans="48:53" hidden="1" x14ac:dyDescent="0.3">
      <c r="AV3970" s="115" t="str">
        <f t="shared" si="526"/>
        <v>RX4SPECIAL CARE / REHAB NEWCASTLE</v>
      </c>
      <c r="AW3970" s="126" t="s">
        <v>6630</v>
      </c>
      <c r="AX3970" s="126" t="s">
        <v>6631</v>
      </c>
      <c r="AY3970" s="126" t="s">
        <v>6630</v>
      </c>
      <c r="AZ3970" s="126" t="s">
        <v>6631</v>
      </c>
      <c r="BA3970" s="126" t="str">
        <f t="shared" si="527"/>
        <v>RX4</v>
      </c>
    </row>
    <row r="3971" spans="48:53" hidden="1" x14ac:dyDescent="0.3">
      <c r="AV3971" s="115" t="str">
        <f t="shared" ref="AV3971:AV4035" si="528">CONCATENATE(LEFT(AW3971, 3),AX3971)</f>
        <v>RX4SPITTAL</v>
      </c>
      <c r="AW3971" s="126" t="s">
        <v>6690</v>
      </c>
      <c r="AX3971" s="126" t="s">
        <v>6691</v>
      </c>
      <c r="AY3971" s="126" t="s">
        <v>6690</v>
      </c>
      <c r="AZ3971" s="126" t="s">
        <v>6691</v>
      </c>
      <c r="BA3971" s="126" t="str">
        <f t="shared" ref="BA3971:BA4035" si="529">LEFT(AY3971,3)</f>
        <v>RX4</v>
      </c>
    </row>
    <row r="3972" spans="48:53" ht="12.75" hidden="1" customHeight="1" x14ac:dyDescent="0.3">
      <c r="AV3972" s="115" t="str">
        <f t="shared" si="528"/>
        <v>RX4SPITTAL MEWS MENTAL HEALTH COMMUNITY UNIT</v>
      </c>
      <c r="AW3972" s="126" t="s">
        <v>6702</v>
      </c>
      <c r="AX3972" s="126" t="s">
        <v>6703</v>
      </c>
      <c r="AY3972" s="126" t="s">
        <v>6702</v>
      </c>
      <c r="AZ3972" s="126" t="s">
        <v>6703</v>
      </c>
      <c r="BA3972" s="126" t="str">
        <f t="shared" si="529"/>
        <v>RX4</v>
      </c>
    </row>
    <row r="3973" spans="48:53" hidden="1" x14ac:dyDescent="0.3">
      <c r="AV3973" s="115" t="str">
        <f t="shared" si="528"/>
        <v>RX4SPRINGDALE MENTAL HEALTH COMMUNITY UNIT</v>
      </c>
      <c r="AW3973" s="126" t="s">
        <v>6686</v>
      </c>
      <c r="AX3973" s="126" t="s">
        <v>6687</v>
      </c>
      <c r="AY3973" s="126" t="s">
        <v>6686</v>
      </c>
      <c r="AZ3973" s="126" t="s">
        <v>6687</v>
      </c>
      <c r="BA3973" s="126" t="str">
        <f t="shared" si="529"/>
        <v>RX4</v>
      </c>
    </row>
    <row r="3974" spans="48:53" hidden="1" x14ac:dyDescent="0.3">
      <c r="AV3974" s="115" t="str">
        <f t="shared" si="528"/>
        <v>RX4ST ALBANS MENTAL HEALTH COMMUNITY UNIT</v>
      </c>
      <c r="AW3974" s="126" t="s">
        <v>6670</v>
      </c>
      <c r="AX3974" s="126" t="s">
        <v>6671</v>
      </c>
      <c r="AY3974" s="126" t="s">
        <v>6670</v>
      </c>
      <c r="AZ3974" s="126" t="s">
        <v>6671</v>
      </c>
      <c r="BA3974" s="126" t="str">
        <f t="shared" si="529"/>
        <v>RX4</v>
      </c>
    </row>
    <row r="3975" spans="48:53" hidden="1" x14ac:dyDescent="0.3">
      <c r="AV3975" s="115" t="str">
        <f t="shared" si="528"/>
        <v>RX4ST GEORGES HOSPITAL SITE (MORPETH)</v>
      </c>
      <c r="AW3975" s="126" t="s">
        <v>6603</v>
      </c>
      <c r="AX3975" s="126" t="s">
        <v>6604</v>
      </c>
      <c r="AY3975" s="126" t="s">
        <v>6603</v>
      </c>
      <c r="AZ3975" s="126" t="s">
        <v>6604</v>
      </c>
      <c r="BA3975" s="126" t="str">
        <f t="shared" si="529"/>
        <v>RX4</v>
      </c>
    </row>
    <row r="3976" spans="48:53" hidden="1" x14ac:dyDescent="0.3">
      <c r="AV3976" s="115" t="str">
        <f t="shared" si="528"/>
        <v>RX4ST NICHOLAS HOSPITAL (NEWCASTLE UPON TYNE)</v>
      </c>
      <c r="AW3976" s="126" t="s">
        <v>6607</v>
      </c>
      <c r="AX3976" s="126" t="s">
        <v>6608</v>
      </c>
      <c r="AY3976" s="126" t="s">
        <v>6607</v>
      </c>
      <c r="AZ3976" s="126" t="s">
        <v>6608</v>
      </c>
      <c r="BA3976" s="126" t="str">
        <f t="shared" si="529"/>
        <v>RX4</v>
      </c>
    </row>
    <row r="3977" spans="48:53" hidden="1" x14ac:dyDescent="0.3">
      <c r="AV3977" s="115" t="str">
        <f t="shared" si="528"/>
        <v>RX4STONECRAFT MENTAL HEALTH COMMUNITY UNIT</v>
      </c>
      <c r="AW3977" s="126" t="s">
        <v>6672</v>
      </c>
      <c r="AX3977" s="126" t="s">
        <v>6673</v>
      </c>
      <c r="AY3977" s="126" t="s">
        <v>6672</v>
      </c>
      <c r="AZ3977" s="126" t="s">
        <v>6673</v>
      </c>
      <c r="BA3977" s="126" t="str">
        <f t="shared" si="529"/>
        <v>RX4</v>
      </c>
    </row>
    <row r="3978" spans="48:53" hidden="1" x14ac:dyDescent="0.3">
      <c r="AV3978" s="115" t="str">
        <f t="shared" si="528"/>
        <v>RX4SUNDERLAND EYE INFIRMARY</v>
      </c>
      <c r="AW3978" s="126" t="s">
        <v>6638</v>
      </c>
      <c r="AX3978" s="126" t="s">
        <v>6639</v>
      </c>
      <c r="AY3978" s="126" t="s">
        <v>6638</v>
      </c>
      <c r="AZ3978" s="126" t="s">
        <v>6639</v>
      </c>
      <c r="BA3978" s="126" t="str">
        <f t="shared" si="529"/>
        <v>RX4</v>
      </c>
    </row>
    <row r="3979" spans="48:53" hidden="1" x14ac:dyDescent="0.3">
      <c r="AV3979" s="115" t="str">
        <f t="shared" si="528"/>
        <v>RX4SUNDERLAND ROYAL HOSPITAL</v>
      </c>
      <c r="AW3979" s="126" t="s">
        <v>6642</v>
      </c>
      <c r="AX3979" s="126" t="s">
        <v>6643</v>
      </c>
      <c r="AY3979" s="126" t="s">
        <v>6642</v>
      </c>
      <c r="AZ3979" s="126" t="s">
        <v>6643</v>
      </c>
      <c r="BA3979" s="126" t="str">
        <f t="shared" si="529"/>
        <v>RX4</v>
      </c>
    </row>
    <row r="3980" spans="48:53" hidden="1" x14ac:dyDescent="0.3">
      <c r="AV3980" s="115" t="str">
        <f t="shared" si="528"/>
        <v>RX4SWALWELL</v>
      </c>
      <c r="AW3980" s="126" t="s">
        <v>6503</v>
      </c>
      <c r="AX3980" s="126" t="s">
        <v>6504</v>
      </c>
      <c r="AY3980" s="126" t="s">
        <v>6503</v>
      </c>
      <c r="AZ3980" s="126" t="s">
        <v>6504</v>
      </c>
      <c r="BA3980" s="126" t="str">
        <f t="shared" si="529"/>
        <v>RX4</v>
      </c>
    </row>
    <row r="3981" spans="48:53" hidden="1" x14ac:dyDescent="0.3">
      <c r="AV3981" s="115" t="str">
        <f t="shared" si="528"/>
        <v>RX4TAVISTOCK SQUARE MENTAL HEALTH COMMUNITY UNIT</v>
      </c>
      <c r="AW3981" s="126" t="s">
        <v>6674</v>
      </c>
      <c r="AX3981" s="126" t="s">
        <v>6675</v>
      </c>
      <c r="AY3981" s="126" t="s">
        <v>6674</v>
      </c>
      <c r="AZ3981" s="126" t="s">
        <v>6675</v>
      </c>
      <c r="BA3981" s="126" t="str">
        <f t="shared" si="529"/>
        <v>RX4</v>
      </c>
    </row>
    <row r="3982" spans="48:53" hidden="1" x14ac:dyDescent="0.3">
      <c r="AV3982" s="115" t="str">
        <f t="shared" si="528"/>
        <v>RX4THE CHESTERS MENTAL HEALTH COMMUNITY UNIT</v>
      </c>
      <c r="AW3982" s="126" t="s">
        <v>6676</v>
      </c>
      <c r="AX3982" s="126" t="s">
        <v>6677</v>
      </c>
      <c r="AY3982" s="126" t="s">
        <v>6676</v>
      </c>
      <c r="AZ3982" s="126" t="s">
        <v>6677</v>
      </c>
      <c r="BA3982" s="126" t="str">
        <f t="shared" si="529"/>
        <v>RX4</v>
      </c>
    </row>
    <row r="3983" spans="48:53" hidden="1" x14ac:dyDescent="0.3">
      <c r="AV3983" s="115" t="str">
        <f t="shared" si="528"/>
        <v>RX4THE CONSULTING ROOMS</v>
      </c>
      <c r="AW3983" s="126" t="s">
        <v>6541</v>
      </c>
      <c r="AX3983" s="126" t="s">
        <v>6542</v>
      </c>
      <c r="AY3983" s="126" t="s">
        <v>6541</v>
      </c>
      <c r="AZ3983" s="126" t="s">
        <v>6542</v>
      </c>
      <c r="BA3983" s="126" t="str">
        <f t="shared" si="529"/>
        <v>RX4</v>
      </c>
    </row>
    <row r="3984" spans="48:53" hidden="1" x14ac:dyDescent="0.3">
      <c r="AV3984" s="115" t="str">
        <f t="shared" si="528"/>
        <v>RX4THE GRANGE</v>
      </c>
      <c r="AW3984" s="126" t="s">
        <v>6567</v>
      </c>
      <c r="AX3984" s="126" t="s">
        <v>1993</v>
      </c>
      <c r="AY3984" s="126" t="s">
        <v>6567</v>
      </c>
      <c r="AZ3984" s="126" t="s">
        <v>1993</v>
      </c>
      <c r="BA3984" s="126" t="str">
        <f t="shared" si="529"/>
        <v>RX4</v>
      </c>
    </row>
    <row r="3985" spans="48:53" hidden="1" x14ac:dyDescent="0.3">
      <c r="AV3985" s="115" t="str">
        <f t="shared" si="528"/>
        <v>RX4THE RIDING MENTAL HEALTH COMMUNITY UNIT</v>
      </c>
      <c r="AW3985" s="126" t="s">
        <v>6543</v>
      </c>
      <c r="AX3985" s="126" t="s">
        <v>6544</v>
      </c>
      <c r="AY3985" s="126" t="s">
        <v>6543</v>
      </c>
      <c r="AZ3985" s="126" t="s">
        <v>6544</v>
      </c>
      <c r="BA3985" s="126" t="str">
        <f t="shared" si="529"/>
        <v>RX4</v>
      </c>
    </row>
    <row r="3986" spans="48:53" hidden="1" x14ac:dyDescent="0.3">
      <c r="AV3986" s="115" t="str">
        <f t="shared" si="528"/>
        <v>RX4THE WILLOWS (MORPETH)</v>
      </c>
      <c r="AW3986" s="126" t="s">
        <v>6485</v>
      </c>
      <c r="AX3986" s="126" t="s">
        <v>6486</v>
      </c>
      <c r="AY3986" s="126" t="s">
        <v>6485</v>
      </c>
      <c r="AZ3986" s="126" t="s">
        <v>6486</v>
      </c>
      <c r="BA3986" s="126" t="str">
        <f t="shared" si="529"/>
        <v>RX4</v>
      </c>
    </row>
    <row r="3987" spans="48:53" hidden="1" x14ac:dyDescent="0.3">
      <c r="AV3987" s="115" t="str">
        <f t="shared" si="528"/>
        <v>RX4TRANWELL UNIT</v>
      </c>
      <c r="AW3987" s="126" t="s">
        <v>6499</v>
      </c>
      <c r="AX3987" s="126" t="s">
        <v>6500</v>
      </c>
      <c r="AY3987" s="126" t="s">
        <v>6499</v>
      </c>
      <c r="AZ3987" s="126" t="s">
        <v>6500</v>
      </c>
      <c r="BA3987" s="126" t="str">
        <f t="shared" si="529"/>
        <v>RX4</v>
      </c>
    </row>
    <row r="3988" spans="48:53" hidden="1" x14ac:dyDescent="0.3">
      <c r="AV3988" s="115" t="str">
        <f t="shared" si="528"/>
        <v>RX4TREATMENT UNIT</v>
      </c>
      <c r="AW3988" s="126" t="s">
        <v>6652</v>
      </c>
      <c r="AX3988" s="126" t="s">
        <v>6653</v>
      </c>
      <c r="AY3988" s="126" t="s">
        <v>6652</v>
      </c>
      <c r="AZ3988" s="126" t="s">
        <v>6653</v>
      </c>
      <c r="BA3988" s="126" t="str">
        <f t="shared" si="529"/>
        <v>RX4</v>
      </c>
    </row>
    <row r="3989" spans="48:53" hidden="1" x14ac:dyDescent="0.3">
      <c r="AV3989" s="115" t="str">
        <f t="shared" si="528"/>
        <v>RX4WALKERGATE HOSPITAL</v>
      </c>
      <c r="AW3989" s="126" t="s">
        <v>6605</v>
      </c>
      <c r="AX3989" s="126" t="s">
        <v>6606</v>
      </c>
      <c r="AY3989" s="126" t="s">
        <v>6605</v>
      </c>
      <c r="AZ3989" s="126" t="s">
        <v>6606</v>
      </c>
      <c r="BA3989" s="126" t="str">
        <f t="shared" si="529"/>
        <v>RX4</v>
      </c>
    </row>
    <row r="3990" spans="48:53" ht="15" hidden="1" customHeight="1" x14ac:dyDescent="0.3">
      <c r="AV3990" s="115" t="str">
        <f t="shared" si="528"/>
        <v>RX4WALKERGATE PARK HOSPITAL</v>
      </c>
      <c r="AW3990" s="126" t="s">
        <v>6694</v>
      </c>
      <c r="AX3990" s="126" t="s">
        <v>6695</v>
      </c>
      <c r="AY3990" s="126" t="s">
        <v>6694</v>
      </c>
      <c r="AZ3990" s="126" t="s">
        <v>6695</v>
      </c>
      <c r="BA3990" s="126" t="str">
        <f t="shared" si="529"/>
        <v>RX4</v>
      </c>
    </row>
    <row r="3991" spans="48:53" hidden="1" x14ac:dyDescent="0.3">
      <c r="AV3991" s="115" t="str">
        <f t="shared" si="528"/>
        <v>RX4WANSBECK GENERAL HOSPITAL</v>
      </c>
      <c r="AW3991" s="126" t="s">
        <v>6578</v>
      </c>
      <c r="AX3991" s="126" t="s">
        <v>6579</v>
      </c>
      <c r="AY3991" s="126" t="s">
        <v>6578</v>
      </c>
      <c r="AZ3991" s="126" t="s">
        <v>6579</v>
      </c>
      <c r="BA3991" s="126" t="str">
        <f t="shared" si="529"/>
        <v>RX4</v>
      </c>
    </row>
    <row r="3992" spans="48:53" hidden="1" x14ac:dyDescent="0.3">
      <c r="AV3992" s="115" t="str">
        <f t="shared" si="528"/>
        <v>RX4WARRINGTON MENTAL HEALTH COMMUNITY UNIT</v>
      </c>
      <c r="AW3992" s="126" t="s">
        <v>6678</v>
      </c>
      <c r="AX3992" s="126" t="s">
        <v>6679</v>
      </c>
      <c r="AY3992" s="126" t="s">
        <v>6678</v>
      </c>
      <c r="AZ3992" s="126" t="s">
        <v>6679</v>
      </c>
      <c r="BA3992" s="126" t="str">
        <f t="shared" si="529"/>
        <v>RX4</v>
      </c>
    </row>
    <row r="3993" spans="48:53" hidden="1" x14ac:dyDescent="0.3">
      <c r="AV3993" s="115" t="str">
        <f t="shared" si="528"/>
        <v>RX4WEST VIEW MENTAL HEALTH COMMUNITY UNIT</v>
      </c>
      <c r="AW3993" s="126" t="s">
        <v>6680</v>
      </c>
      <c r="AX3993" s="126" t="s">
        <v>6681</v>
      </c>
      <c r="AY3993" s="126" t="s">
        <v>6680</v>
      </c>
      <c r="AZ3993" s="126" t="s">
        <v>6681</v>
      </c>
      <c r="BA3993" s="126" t="str">
        <f t="shared" si="529"/>
        <v>RX4</v>
      </c>
    </row>
    <row r="3994" spans="48:53" ht="12.75" hidden="1" customHeight="1" x14ac:dyDescent="0.3">
      <c r="AV3994" s="115" t="str">
        <f t="shared" si="528"/>
        <v>RX4WESTBRIDGE UNIT</v>
      </c>
      <c r="AW3994" s="126" t="s">
        <v>6601</v>
      </c>
      <c r="AX3994" s="126" t="s">
        <v>6602</v>
      </c>
      <c r="AY3994" s="126" t="s">
        <v>6601</v>
      </c>
      <c r="AZ3994" s="126" t="s">
        <v>6602</v>
      </c>
      <c r="BA3994" s="126" t="str">
        <f t="shared" si="529"/>
        <v>RX4</v>
      </c>
    </row>
    <row r="3995" spans="48:53" hidden="1" x14ac:dyDescent="0.3">
      <c r="AV3995" s="115" t="str">
        <f t="shared" si="528"/>
        <v>RX4WHITBY RISE</v>
      </c>
      <c r="AW3995" s="126" t="s">
        <v>6491</v>
      </c>
      <c r="AX3995" s="126" t="s">
        <v>6492</v>
      </c>
      <c r="AY3995" s="126" t="s">
        <v>6491</v>
      </c>
      <c r="AZ3995" s="126" t="s">
        <v>6492</v>
      </c>
      <c r="BA3995" s="126" t="str">
        <f t="shared" si="529"/>
        <v>RX4</v>
      </c>
    </row>
    <row r="3996" spans="48:53" hidden="1" x14ac:dyDescent="0.3">
      <c r="AV3996" s="115" t="str">
        <f t="shared" si="528"/>
        <v>RX4WHITLEY BAY</v>
      </c>
      <c r="AW3996" s="126" t="s">
        <v>6576</v>
      </c>
      <c r="AX3996" s="126" t="s">
        <v>6577</v>
      </c>
      <c r="AY3996" s="126" t="s">
        <v>6576</v>
      </c>
      <c r="AZ3996" s="126" t="s">
        <v>6577</v>
      </c>
      <c r="BA3996" s="126" t="str">
        <f t="shared" si="529"/>
        <v>RX4</v>
      </c>
    </row>
    <row r="3997" spans="48:53" hidden="1" x14ac:dyDescent="0.3">
      <c r="AV3997" s="115" t="str">
        <f t="shared" si="528"/>
        <v>RX4WOODLAND VIEW</v>
      </c>
      <c r="AW3997" s="126" t="s">
        <v>6696</v>
      </c>
      <c r="AX3997" s="126" t="s">
        <v>6697</v>
      </c>
      <c r="AY3997" s="126" t="s">
        <v>6696</v>
      </c>
      <c r="AZ3997" s="126" t="s">
        <v>6697</v>
      </c>
      <c r="BA3997" s="126" t="str">
        <f t="shared" si="529"/>
        <v>RX4</v>
      </c>
    </row>
    <row r="3998" spans="48:53" hidden="1" x14ac:dyDescent="0.3">
      <c r="AV3998" s="115" t="str">
        <f t="shared" si="528"/>
        <v>RX4WOODLANDS COTTAGE MENTAL HEALTH COMMUNITY UNIT</v>
      </c>
      <c r="AW3998" s="126" t="s">
        <v>6682</v>
      </c>
      <c r="AX3998" s="126" t="s">
        <v>6683</v>
      </c>
      <c r="AY3998" s="126" t="s">
        <v>6682</v>
      </c>
      <c r="AZ3998" s="126" t="s">
        <v>6683</v>
      </c>
      <c r="BA3998" s="126" t="str">
        <f t="shared" si="529"/>
        <v>RX4</v>
      </c>
    </row>
    <row r="3999" spans="48:53" hidden="1" x14ac:dyDescent="0.3">
      <c r="AV3999" s="115" t="str">
        <f t="shared" si="528"/>
        <v>RX4WOODLEY HALL</v>
      </c>
      <c r="AW3999" s="126" t="s">
        <v>6656</v>
      </c>
      <c r="AX3999" s="126" t="s">
        <v>6657</v>
      </c>
      <c r="AY3999" s="126" t="s">
        <v>6656</v>
      </c>
      <c r="AZ3999" s="126" t="s">
        <v>6657</v>
      </c>
      <c r="BA3999" s="126" t="str">
        <f t="shared" si="529"/>
        <v>RX4</v>
      </c>
    </row>
    <row r="4000" spans="48:53" hidden="1" x14ac:dyDescent="0.3">
      <c r="AV4000" s="115" t="str">
        <f t="shared" si="528"/>
        <v>RX4WOOLSINGTON MENTAL HEALTH COMMUNITY UNIT</v>
      </c>
      <c r="AW4000" s="126" t="s">
        <v>6684</v>
      </c>
      <c r="AX4000" s="126" t="s">
        <v>6685</v>
      </c>
      <c r="AY4000" s="126" t="s">
        <v>6684</v>
      </c>
      <c r="AZ4000" s="126" t="s">
        <v>6685</v>
      </c>
      <c r="BA4000" s="126" t="str">
        <f t="shared" si="529"/>
        <v>RX4</v>
      </c>
    </row>
    <row r="4001" spans="48:53" hidden="1" x14ac:dyDescent="0.3">
      <c r="AV4001" s="115" t="str">
        <f t="shared" si="528"/>
        <v>RX4YOUNG PEOPLES UNIT</v>
      </c>
      <c r="AW4001" s="126" t="s">
        <v>6632</v>
      </c>
      <c r="AX4001" s="126" t="s">
        <v>6633</v>
      </c>
      <c r="AY4001" s="126" t="s">
        <v>6632</v>
      </c>
      <c r="AZ4001" s="126" t="s">
        <v>6633</v>
      </c>
      <c r="BA4001" s="126" t="str">
        <f t="shared" si="529"/>
        <v>RX4</v>
      </c>
    </row>
    <row r="4002" spans="48:53" hidden="1" x14ac:dyDescent="0.3">
      <c r="AV4002" s="115" t="str">
        <f t="shared" si="528"/>
        <v>RXAANCORA HOUSE</v>
      </c>
      <c r="AW4002" s="116" t="s">
        <v>10814</v>
      </c>
      <c r="AX4002" s="116" t="s">
        <v>10815</v>
      </c>
      <c r="AY4002" s="116" t="s">
        <v>10814</v>
      </c>
      <c r="AZ4002" s="116" t="s">
        <v>10815</v>
      </c>
      <c r="BA4002" s="116" t="str">
        <f t="shared" si="529"/>
        <v>RXA</v>
      </c>
    </row>
    <row r="4003" spans="48:53" hidden="1" x14ac:dyDescent="0.3">
      <c r="AV4003" s="115" t="str">
        <f t="shared" si="528"/>
        <v>RXABOWMERE HOSPITAL</v>
      </c>
      <c r="AW4003" s="116" t="s">
        <v>6710</v>
      </c>
      <c r="AX4003" s="116" t="s">
        <v>6711</v>
      </c>
      <c r="AY4003" s="116" t="s">
        <v>6710</v>
      </c>
      <c r="AZ4003" s="116" t="s">
        <v>6711</v>
      </c>
      <c r="BA4003" s="116" t="str">
        <f t="shared" si="529"/>
        <v>RXA</v>
      </c>
    </row>
    <row r="4004" spans="48:53" hidden="1" x14ac:dyDescent="0.3">
      <c r="AV4004" s="115" t="str">
        <f t="shared" si="528"/>
        <v>RXACHERRYBANK</v>
      </c>
      <c r="AW4004" s="116" t="s">
        <v>6714</v>
      </c>
      <c r="AX4004" s="116" t="s">
        <v>6715</v>
      </c>
      <c r="AY4004" s="116" t="s">
        <v>6714</v>
      </c>
      <c r="AZ4004" s="116" t="s">
        <v>6715</v>
      </c>
      <c r="BA4004" s="116" t="str">
        <f t="shared" si="529"/>
        <v>RXA</v>
      </c>
    </row>
    <row r="4005" spans="48:53" hidden="1" x14ac:dyDescent="0.3">
      <c r="AV4005" s="115" t="str">
        <f t="shared" si="528"/>
        <v>RXACLATTERBRIDGE HOSPITAL PSYCH SERVICES</v>
      </c>
      <c r="AW4005" s="116" t="s">
        <v>8990</v>
      </c>
      <c r="AX4005" s="116" t="s">
        <v>9743</v>
      </c>
      <c r="AY4005" s="116" t="s">
        <v>8990</v>
      </c>
      <c r="AZ4005" s="116" t="s">
        <v>9743</v>
      </c>
      <c r="BA4005" s="116" t="str">
        <f t="shared" si="529"/>
        <v>RXA</v>
      </c>
    </row>
    <row r="4006" spans="48:53" hidden="1" x14ac:dyDescent="0.3">
      <c r="AV4006" s="115" t="str">
        <f t="shared" si="528"/>
        <v>RXAEASTWAY INPATIENTS</v>
      </c>
      <c r="AW4006" s="116" t="s">
        <v>8989</v>
      </c>
      <c r="AX4006" s="116" t="s">
        <v>9744</v>
      </c>
      <c r="AY4006" s="116" t="s">
        <v>8989</v>
      </c>
      <c r="AZ4006" s="116" t="s">
        <v>9744</v>
      </c>
      <c r="BA4006" s="116" t="str">
        <f t="shared" si="529"/>
        <v>RXA</v>
      </c>
    </row>
    <row r="4007" spans="48:53" hidden="1" x14ac:dyDescent="0.3">
      <c r="AV4007" s="115" t="str">
        <f t="shared" si="528"/>
        <v>RXAELLESMERE PORT HOSPITAL</v>
      </c>
      <c r="AW4007" s="116" t="s">
        <v>6734</v>
      </c>
      <c r="AX4007" s="116" t="s">
        <v>6735</v>
      </c>
      <c r="AY4007" s="116" t="s">
        <v>6734</v>
      </c>
      <c r="AZ4007" s="116" t="s">
        <v>6735</v>
      </c>
      <c r="BA4007" s="116" t="str">
        <f t="shared" si="529"/>
        <v>RXA</v>
      </c>
    </row>
    <row r="4008" spans="48:53" hidden="1" x14ac:dyDescent="0.3">
      <c r="AV4008" s="115" t="str">
        <f t="shared" si="528"/>
        <v>RXAJOCELYN SOLLY</v>
      </c>
      <c r="AW4008" s="116" t="s">
        <v>6720</v>
      </c>
      <c r="AX4008" s="116" t="s">
        <v>6721</v>
      </c>
      <c r="AY4008" s="116" t="s">
        <v>6720</v>
      </c>
      <c r="AZ4008" s="116" t="s">
        <v>6721</v>
      </c>
      <c r="BA4008" s="116" t="str">
        <f t="shared" si="529"/>
        <v>RXA</v>
      </c>
    </row>
    <row r="4009" spans="48:53" hidden="1" x14ac:dyDescent="0.3">
      <c r="AV4009" s="115" t="str">
        <f t="shared" si="528"/>
        <v>RXAKEMPLE UNIT</v>
      </c>
      <c r="AW4009" s="116" t="s">
        <v>6732</v>
      </c>
      <c r="AX4009" s="116" t="s">
        <v>6733</v>
      </c>
      <c r="AY4009" s="116" t="s">
        <v>6732</v>
      </c>
      <c r="AZ4009" s="116" t="s">
        <v>6733</v>
      </c>
      <c r="BA4009" s="116" t="str">
        <f t="shared" si="529"/>
        <v>RXA</v>
      </c>
    </row>
    <row r="4010" spans="48:53" hidden="1" x14ac:dyDescent="0.3">
      <c r="AV4010" s="115" t="str">
        <f t="shared" si="528"/>
        <v>RXALEIGHTON HOSPITAL</v>
      </c>
      <c r="AW4010" s="116" t="s">
        <v>6724</v>
      </c>
      <c r="AX4010" s="116" t="s">
        <v>6725</v>
      </c>
      <c r="AY4010" s="116" t="s">
        <v>6724</v>
      </c>
      <c r="AZ4010" s="116" t="s">
        <v>6725</v>
      </c>
      <c r="BA4010" s="116" t="str">
        <f t="shared" si="529"/>
        <v>RXA</v>
      </c>
    </row>
    <row r="4011" spans="48:53" hidden="1" x14ac:dyDescent="0.3">
      <c r="AV4011" s="115" t="str">
        <f t="shared" si="528"/>
        <v>RXALEIGHTON MENTAL HEALTH UNIT</v>
      </c>
      <c r="AW4011" s="116" t="s">
        <v>6712</v>
      </c>
      <c r="AX4011" s="116" t="s">
        <v>6713</v>
      </c>
      <c r="AY4011" s="116" t="s">
        <v>6712</v>
      </c>
      <c r="AZ4011" s="116" t="s">
        <v>6713</v>
      </c>
      <c r="BA4011" s="116" t="str">
        <f t="shared" si="529"/>
        <v>RXA</v>
      </c>
    </row>
    <row r="4012" spans="48:53" hidden="1" x14ac:dyDescent="0.3">
      <c r="AV4012" s="115" t="str">
        <f t="shared" si="528"/>
        <v>RXALIASON PSYCHIATRY WEST</v>
      </c>
      <c r="AW4012" s="116" t="s">
        <v>6722</v>
      </c>
      <c r="AX4012" s="116" t="s">
        <v>6723</v>
      </c>
      <c r="AY4012" s="116" t="s">
        <v>6722</v>
      </c>
      <c r="AZ4012" s="116" t="s">
        <v>6723</v>
      </c>
      <c r="BA4012" s="116" t="str">
        <f t="shared" si="529"/>
        <v>RXA</v>
      </c>
    </row>
    <row r="4013" spans="48:53" hidden="1" x14ac:dyDescent="0.3">
      <c r="AV4013" s="115" t="str">
        <f t="shared" si="528"/>
        <v>RXALIME WALK HOUSE</v>
      </c>
      <c r="AW4013" s="116" t="s">
        <v>8991</v>
      </c>
      <c r="AX4013" s="16" t="s">
        <v>9910</v>
      </c>
      <c r="AY4013" s="116" t="s">
        <v>8991</v>
      </c>
      <c r="AZ4013" s="16" t="s">
        <v>9910</v>
      </c>
      <c r="BA4013" s="116" t="str">
        <f t="shared" si="529"/>
        <v>RXA</v>
      </c>
    </row>
    <row r="4014" spans="48:53" hidden="1" x14ac:dyDescent="0.3">
      <c r="AV4014" s="115" t="str">
        <f t="shared" si="528"/>
        <v>RXAMACCLESFIELD MENTAL HEALTH</v>
      </c>
      <c r="AW4014" s="116" t="s">
        <v>6736</v>
      </c>
      <c r="AX4014" s="116" t="s">
        <v>6737</v>
      </c>
      <c r="AY4014" s="116" t="s">
        <v>6736</v>
      </c>
      <c r="AZ4014" s="116" t="s">
        <v>6737</v>
      </c>
      <c r="BA4014" s="116" t="str">
        <f t="shared" si="529"/>
        <v>RXA</v>
      </c>
    </row>
    <row r="4015" spans="48:53" hidden="1" x14ac:dyDescent="0.3">
      <c r="AV4015" s="115" t="str">
        <f t="shared" si="528"/>
        <v>RXAMARY DENDY UNIT</v>
      </c>
      <c r="AW4015" s="116" t="s">
        <v>6718</v>
      </c>
      <c r="AX4015" s="116" t="s">
        <v>6719</v>
      </c>
      <c r="AY4015" s="116" t="s">
        <v>6718</v>
      </c>
      <c r="AZ4015" s="116" t="s">
        <v>6719</v>
      </c>
      <c r="BA4015" s="116" t="str">
        <f t="shared" si="529"/>
        <v>RXA</v>
      </c>
    </row>
    <row r="4016" spans="48:53" hidden="1" x14ac:dyDescent="0.3">
      <c r="AV4016" s="115" t="str">
        <f t="shared" si="528"/>
        <v>RXARESPITE THORN HEYS</v>
      </c>
      <c r="AW4016" s="116" t="s">
        <v>8993</v>
      </c>
      <c r="AX4016" s="116" t="s">
        <v>9745</v>
      </c>
      <c r="AY4016" s="116" t="s">
        <v>8993</v>
      </c>
      <c r="AZ4016" s="116" t="s">
        <v>9745</v>
      </c>
      <c r="BA4016" s="116" t="str">
        <f t="shared" si="529"/>
        <v>RXA</v>
      </c>
    </row>
    <row r="4017" spans="48:53" hidden="1" x14ac:dyDescent="0.3">
      <c r="AV4017" s="115" t="str">
        <f t="shared" si="528"/>
        <v>RXAROSEMOUNT</v>
      </c>
      <c r="AW4017" s="116" t="s">
        <v>6716</v>
      </c>
      <c r="AX4017" s="116" t="s">
        <v>6717</v>
      </c>
      <c r="AY4017" s="116" t="s">
        <v>6716</v>
      </c>
      <c r="AZ4017" s="116" t="s">
        <v>6717</v>
      </c>
      <c r="BA4017" s="116" t="str">
        <f t="shared" si="529"/>
        <v>RXA</v>
      </c>
    </row>
    <row r="4018" spans="48:53" hidden="1" x14ac:dyDescent="0.3">
      <c r="AV4018" s="115" t="str">
        <f t="shared" si="528"/>
        <v>RXASOUTH CHESHIRE &amp; VALE ROYAL</v>
      </c>
      <c r="AW4018" s="116" t="s">
        <v>6728</v>
      </c>
      <c r="AX4018" s="116" t="s">
        <v>6729</v>
      </c>
      <c r="AY4018" s="116" t="s">
        <v>6728</v>
      </c>
      <c r="AZ4018" s="116" t="s">
        <v>6729</v>
      </c>
      <c r="BA4018" s="116" t="str">
        <f t="shared" si="529"/>
        <v>RXA</v>
      </c>
    </row>
    <row r="4019" spans="48:53" hidden="1" x14ac:dyDescent="0.3">
      <c r="AV4019" s="115" t="str">
        <f t="shared" si="528"/>
        <v>RXASPRINGBANK</v>
      </c>
      <c r="AW4019" s="116" t="s">
        <v>6726</v>
      </c>
      <c r="AX4019" s="116" t="s">
        <v>6727</v>
      </c>
      <c r="AY4019" s="116" t="s">
        <v>6726</v>
      </c>
      <c r="AZ4019" s="116" t="s">
        <v>6727</v>
      </c>
      <c r="BA4019" s="116" t="str">
        <f t="shared" si="529"/>
        <v>RXA</v>
      </c>
    </row>
    <row r="4020" spans="48:53" hidden="1" x14ac:dyDescent="0.3">
      <c r="AV4020" s="115" t="str">
        <f t="shared" si="528"/>
        <v>RXAST CATHERINES HOSPITAL</v>
      </c>
      <c r="AW4020" s="116" t="s">
        <v>6708</v>
      </c>
      <c r="AX4020" s="116" t="s">
        <v>6709</v>
      </c>
      <c r="AY4020" s="116" t="s">
        <v>6708</v>
      </c>
      <c r="AZ4020" s="116" t="s">
        <v>6709</v>
      </c>
      <c r="BA4020" s="116" t="str">
        <f t="shared" si="529"/>
        <v>RXA</v>
      </c>
    </row>
    <row r="4021" spans="48:53" hidden="1" x14ac:dyDescent="0.3">
      <c r="AV4021" s="115" t="str">
        <f t="shared" si="528"/>
        <v>RXATRAFFORD LD</v>
      </c>
      <c r="AW4021" s="116" t="s">
        <v>6730</v>
      </c>
      <c r="AX4021" s="116" t="s">
        <v>6731</v>
      </c>
      <c r="AY4021" s="116" t="s">
        <v>6730</v>
      </c>
      <c r="AZ4021" s="116" t="s">
        <v>6731</v>
      </c>
      <c r="BA4021" s="116" t="str">
        <f t="shared" si="529"/>
        <v>RXA</v>
      </c>
    </row>
    <row r="4022" spans="48:53" hidden="1" x14ac:dyDescent="0.3">
      <c r="AV4022" s="115" t="str">
        <f t="shared" si="528"/>
        <v>RXAVICTORIA CENTRAL HOSPITAL</v>
      </c>
      <c r="AW4022" s="116" t="s">
        <v>6706</v>
      </c>
      <c r="AX4022" s="116" t="s">
        <v>6707</v>
      </c>
      <c r="AY4022" s="116" t="s">
        <v>6706</v>
      </c>
      <c r="AZ4022" s="116" t="s">
        <v>6707</v>
      </c>
      <c r="BA4022" s="116" t="str">
        <f t="shared" si="529"/>
        <v>RXA</v>
      </c>
    </row>
    <row r="4023" spans="48:53" hidden="1" x14ac:dyDescent="0.3">
      <c r="AV4023" s="115" t="str">
        <f t="shared" si="528"/>
        <v>RXAYPC- PINE LODGE</v>
      </c>
      <c r="AW4023" s="116" t="s">
        <v>8992</v>
      </c>
      <c r="AX4023" s="116" t="s">
        <v>9746</v>
      </c>
      <c r="AY4023" s="116" t="s">
        <v>8992</v>
      </c>
      <c r="AZ4023" s="116" t="s">
        <v>9746</v>
      </c>
      <c r="BA4023" s="116" t="str">
        <f t="shared" si="529"/>
        <v>RXA</v>
      </c>
    </row>
    <row r="4024" spans="48:53" hidden="1" x14ac:dyDescent="0.3">
      <c r="AV4024" s="115" t="str">
        <f t="shared" si="528"/>
        <v>RXCBEXHILL HOSPITAL - RXC03</v>
      </c>
      <c r="AW4024" s="126" t="s">
        <v>945</v>
      </c>
      <c r="AX4024" s="126" t="s">
        <v>10727</v>
      </c>
      <c r="AY4024" s="126" t="s">
        <v>945</v>
      </c>
      <c r="AZ4024" s="126" t="s">
        <v>9747</v>
      </c>
      <c r="BA4024" s="126" t="str">
        <f t="shared" si="529"/>
        <v>RXC</v>
      </c>
    </row>
    <row r="4025" spans="48:53" hidden="1" x14ac:dyDescent="0.3">
      <c r="AV4025" s="115" t="str">
        <f t="shared" si="528"/>
        <v>RXCCONQUEST HOSPITAL - RXC01</v>
      </c>
      <c r="AW4025" s="126" t="s">
        <v>946</v>
      </c>
      <c r="AX4025" s="126" t="s">
        <v>10728</v>
      </c>
      <c r="AY4025" s="126" t="s">
        <v>946</v>
      </c>
      <c r="AZ4025" s="126" t="s">
        <v>6170</v>
      </c>
      <c r="BA4025" s="126" t="str">
        <f t="shared" si="529"/>
        <v>RXC</v>
      </c>
    </row>
    <row r="4026" spans="48:53" hidden="1" x14ac:dyDescent="0.3">
      <c r="AV4026" s="115" t="str">
        <f t="shared" si="528"/>
        <v>RXCCROWBOROUGH BIRTHING CENTRE - RXC14</v>
      </c>
      <c r="AW4026" s="126" t="s">
        <v>947</v>
      </c>
      <c r="AX4026" s="126" t="s">
        <v>10729</v>
      </c>
      <c r="AY4026" s="126" t="s">
        <v>947</v>
      </c>
      <c r="AZ4026" s="126" t="s">
        <v>9748</v>
      </c>
      <c r="BA4026" s="126" t="str">
        <f t="shared" si="529"/>
        <v>RXC</v>
      </c>
    </row>
    <row r="4027" spans="48:53" hidden="1" x14ac:dyDescent="0.3">
      <c r="AV4027" s="115" t="str">
        <f t="shared" si="528"/>
        <v>RXCEASTBOURNE DISTRICT GENERAL HOSPITAL - RXC02</v>
      </c>
      <c r="AW4027" s="126" t="s">
        <v>948</v>
      </c>
      <c r="AX4027" s="126" t="s">
        <v>10730</v>
      </c>
      <c r="AY4027" s="126" t="s">
        <v>948</v>
      </c>
      <c r="AZ4027" s="126" t="s">
        <v>2801</v>
      </c>
      <c r="BA4027" s="126" t="str">
        <f t="shared" si="529"/>
        <v>RXC</v>
      </c>
    </row>
    <row r="4028" spans="48:53" hidden="1" x14ac:dyDescent="0.3">
      <c r="AV4028" s="115" t="str">
        <f t="shared" si="528"/>
        <v>RXCMASTER'S HOUSE - RXCHR</v>
      </c>
      <c r="AW4028" s="126" t="s">
        <v>949</v>
      </c>
      <c r="AX4028" s="126" t="s">
        <v>10731</v>
      </c>
      <c r="AY4028" s="126" t="s">
        <v>949</v>
      </c>
      <c r="AZ4028" s="126" t="s">
        <v>9749</v>
      </c>
      <c r="BA4028" s="126" t="str">
        <f t="shared" si="529"/>
        <v>RXC</v>
      </c>
    </row>
    <row r="4029" spans="48:53" hidden="1" x14ac:dyDescent="0.3">
      <c r="AV4029" s="115" t="str">
        <f t="shared" si="528"/>
        <v>RXEDONCASTER - CYP&amp;F</v>
      </c>
      <c r="AW4029" s="126" t="s">
        <v>6764</v>
      </c>
      <c r="AX4029" s="126" t="s">
        <v>6765</v>
      </c>
      <c r="AY4029" s="126" t="s">
        <v>6764</v>
      </c>
      <c r="AZ4029" s="126" t="s">
        <v>6765</v>
      </c>
      <c r="BA4029" s="126" t="str">
        <f t="shared" si="529"/>
        <v>RXE</v>
      </c>
    </row>
    <row r="4030" spans="48:53" hidden="1" x14ac:dyDescent="0.3">
      <c r="AV4030" s="115" t="str">
        <f t="shared" si="528"/>
        <v>RXEDONCASTER - CYP&amp;F (EAST)</v>
      </c>
      <c r="AW4030" s="126" t="s">
        <v>6762</v>
      </c>
      <c r="AX4030" s="126" t="s">
        <v>6763</v>
      </c>
      <c r="AY4030" s="126" t="s">
        <v>6762</v>
      </c>
      <c r="AZ4030" s="126" t="s">
        <v>6763</v>
      </c>
      <c r="BA4030" s="126" t="str">
        <f t="shared" si="529"/>
        <v>RXE</v>
      </c>
    </row>
    <row r="4031" spans="48:53" hidden="1" x14ac:dyDescent="0.3">
      <c r="AV4031" s="115" t="str">
        <f t="shared" si="528"/>
        <v>RXEDONCASTER - CYP&amp;F 2</v>
      </c>
      <c r="AW4031" s="126" t="s">
        <v>6766</v>
      </c>
      <c r="AX4031" s="126" t="s">
        <v>6767</v>
      </c>
      <c r="AY4031" s="126" t="s">
        <v>6766</v>
      </c>
      <c r="AZ4031" s="126" t="s">
        <v>6767</v>
      </c>
      <c r="BA4031" s="126" t="str">
        <f t="shared" si="529"/>
        <v>RXE</v>
      </c>
    </row>
    <row r="4032" spans="48:53" hidden="1" x14ac:dyDescent="0.3">
      <c r="AV4032" s="115" t="str">
        <f t="shared" si="528"/>
        <v>RXEDONCASTER - ST MARY'S INTERMEDIATE CARE</v>
      </c>
      <c r="AW4032" s="126" t="s">
        <v>6752</v>
      </c>
      <c r="AX4032" s="126" t="s">
        <v>6753</v>
      </c>
      <c r="AY4032" s="126" t="s">
        <v>6752</v>
      </c>
      <c r="AZ4032" s="126" t="s">
        <v>6753</v>
      </c>
      <c r="BA4032" s="126" t="str">
        <f t="shared" si="529"/>
        <v>RXE</v>
      </c>
    </row>
    <row r="4033" spans="48:53" hidden="1" x14ac:dyDescent="0.3">
      <c r="AV4033" s="115" t="str">
        <f t="shared" si="528"/>
        <v>RXEDONCASTER COMMUNITY - OLDER PEOPLE'S DAY HOSPITAL</v>
      </c>
      <c r="AW4033" s="126" t="s">
        <v>6744</v>
      </c>
      <c r="AX4033" s="126" t="s">
        <v>6745</v>
      </c>
      <c r="AY4033" s="126" t="s">
        <v>6744</v>
      </c>
      <c r="AZ4033" s="126" t="s">
        <v>6745</v>
      </c>
      <c r="BA4033" s="126" t="str">
        <f t="shared" si="529"/>
        <v>RXE</v>
      </c>
    </row>
    <row r="4034" spans="48:53" hidden="1" x14ac:dyDescent="0.3">
      <c r="AV4034" s="115" t="str">
        <f t="shared" si="528"/>
        <v>RXEDONCASTER DCIS - (OTW)</v>
      </c>
      <c r="AW4034" s="126" t="s">
        <v>6760</v>
      </c>
      <c r="AX4034" s="126" t="s">
        <v>6761</v>
      </c>
      <c r="AY4034" s="126" t="s">
        <v>6760</v>
      </c>
      <c r="AZ4034" s="126" t="s">
        <v>6761</v>
      </c>
      <c r="BA4034" s="126" t="str">
        <f t="shared" si="529"/>
        <v>RXE</v>
      </c>
    </row>
    <row r="4035" spans="48:53" hidden="1" x14ac:dyDescent="0.3">
      <c r="AV4035" s="115" t="str">
        <f t="shared" si="528"/>
        <v>RXEDONCASTER DCIS - (OTW) BENTLEY MYPLACE</v>
      </c>
      <c r="AW4035" s="126" t="s">
        <v>6756</v>
      </c>
      <c r="AX4035" s="126" t="s">
        <v>6757</v>
      </c>
      <c r="AY4035" s="126" t="s">
        <v>6756</v>
      </c>
      <c r="AZ4035" s="126" t="s">
        <v>6757</v>
      </c>
      <c r="BA4035" s="126" t="str">
        <f t="shared" si="529"/>
        <v>RXE</v>
      </c>
    </row>
    <row r="4036" spans="48:53" hidden="1" x14ac:dyDescent="0.3">
      <c r="AV4036" s="115" t="str">
        <f t="shared" ref="AV4036:AV4099" si="530">CONCATENATE(LEFT(AW4036, 3),AX4036)</f>
        <v>RXENEW BEGINNINGS - DONCASTER</v>
      </c>
      <c r="AW4036" s="126" t="s">
        <v>10051</v>
      </c>
      <c r="AX4036" s="126" t="s">
        <v>10052</v>
      </c>
      <c r="AY4036" s="126" t="s">
        <v>10051</v>
      </c>
      <c r="AZ4036" s="126" t="s">
        <v>10052</v>
      </c>
      <c r="BA4036" s="126" t="str">
        <f t="shared" ref="BA4036:BA4099" si="531">LEFT(AY4036,3)</f>
        <v>RXE</v>
      </c>
    </row>
    <row r="4037" spans="48:53" hidden="1" x14ac:dyDescent="0.3">
      <c r="AV4037" s="115" t="str">
        <f t="shared" si="530"/>
        <v>RXENTH LINCS - GREAT OAKS INPATIENT UNIT</v>
      </c>
      <c r="AW4037" s="126" t="s">
        <v>6738</v>
      </c>
      <c r="AX4037" s="126" t="s">
        <v>6739</v>
      </c>
      <c r="AY4037" s="126" t="s">
        <v>6738</v>
      </c>
      <c r="AZ4037" s="126" t="s">
        <v>6739</v>
      </c>
      <c r="BA4037" s="126" t="str">
        <f t="shared" si="531"/>
        <v>RXE</v>
      </c>
    </row>
    <row r="4038" spans="48:53" hidden="1" x14ac:dyDescent="0.3">
      <c r="AV4038" s="115" t="str">
        <f t="shared" si="530"/>
        <v>RXENTH LINCS - ICT</v>
      </c>
      <c r="AW4038" s="126" t="s">
        <v>6758</v>
      </c>
      <c r="AX4038" s="126" t="s">
        <v>6759</v>
      </c>
      <c r="AY4038" s="126" t="s">
        <v>6758</v>
      </c>
      <c r="AZ4038" s="126" t="s">
        <v>6759</v>
      </c>
      <c r="BA4038" s="126" t="str">
        <f t="shared" si="531"/>
        <v>RXE</v>
      </c>
    </row>
    <row r="4039" spans="48:53" hidden="1" x14ac:dyDescent="0.3">
      <c r="AV4039" s="115" t="str">
        <f t="shared" si="530"/>
        <v>RXENTH LINCS - OT (COMMUNITY)</v>
      </c>
      <c r="AW4039" s="126" t="s">
        <v>6740</v>
      </c>
      <c r="AX4039" s="126" t="s">
        <v>6741</v>
      </c>
      <c r="AY4039" s="126" t="s">
        <v>6740</v>
      </c>
      <c r="AZ4039" s="126" t="s">
        <v>6741</v>
      </c>
      <c r="BA4039" s="126" t="str">
        <f t="shared" si="531"/>
        <v>RXE</v>
      </c>
    </row>
    <row r="4040" spans="48:53" hidden="1" x14ac:dyDescent="0.3">
      <c r="AV4040" s="115" t="str">
        <f t="shared" si="530"/>
        <v>RXENTH LINCS PSYCHOLOGICAL THERAPIES 2</v>
      </c>
      <c r="AW4040" s="126" t="s">
        <v>6742</v>
      </c>
      <c r="AX4040" s="126" t="s">
        <v>6743</v>
      </c>
      <c r="AY4040" s="126" t="s">
        <v>6742</v>
      </c>
      <c r="AZ4040" s="126" t="s">
        <v>6743</v>
      </c>
      <c r="BA4040" s="126" t="str">
        <f t="shared" si="531"/>
        <v>RXE</v>
      </c>
    </row>
    <row r="4041" spans="48:53" hidden="1" x14ac:dyDescent="0.3">
      <c r="AV4041" s="115" t="str">
        <f t="shared" si="530"/>
        <v>RXEROTHERHAM  EARLY INTERVENTION (SWALLOWNEST)</v>
      </c>
      <c r="AW4041" s="126" t="s">
        <v>8229</v>
      </c>
      <c r="AX4041" s="126" t="s">
        <v>9750</v>
      </c>
      <c r="AY4041" s="126" t="s">
        <v>8229</v>
      </c>
      <c r="AZ4041" s="126" t="s">
        <v>9750</v>
      </c>
      <c r="BA4041" s="126" t="str">
        <f t="shared" si="531"/>
        <v>RXE</v>
      </c>
    </row>
    <row r="4042" spans="48:53" hidden="1" x14ac:dyDescent="0.3">
      <c r="AV4042" s="115" t="str">
        <f t="shared" si="530"/>
        <v>RXEROTHERHAM COMMUNITY MHSOP</v>
      </c>
      <c r="AW4042" s="126" t="s">
        <v>6750</v>
      </c>
      <c r="AX4042" s="126" t="s">
        <v>6751</v>
      </c>
      <c r="AY4042" s="126" t="s">
        <v>6750</v>
      </c>
      <c r="AZ4042" s="126" t="s">
        <v>6751</v>
      </c>
      <c r="BA4042" s="126" t="str">
        <f t="shared" si="531"/>
        <v>RXE</v>
      </c>
    </row>
    <row r="4043" spans="48:53" hidden="1" x14ac:dyDescent="0.3">
      <c r="AV4043" s="115" t="str">
        <f t="shared" si="530"/>
        <v>RXEROTHERHAM INTENSIVE COMMUNITY THERAPIES</v>
      </c>
      <c r="AW4043" s="126" t="s">
        <v>6754</v>
      </c>
      <c r="AX4043" s="126" t="s">
        <v>6755</v>
      </c>
      <c r="AY4043" s="126" t="s">
        <v>6754</v>
      </c>
      <c r="AZ4043" s="126" t="s">
        <v>6755</v>
      </c>
      <c r="BA4043" s="126" t="str">
        <f t="shared" si="531"/>
        <v>RXE</v>
      </c>
    </row>
    <row r="4044" spans="48:53" hidden="1" x14ac:dyDescent="0.3">
      <c r="AV4044" s="115" t="str">
        <f t="shared" si="530"/>
        <v>RXEROTHERHAM LEARNING DISABILITIES ASSESSMENT AND TREATMENT UNIT</v>
      </c>
      <c r="AW4044" s="126" t="s">
        <v>6748</v>
      </c>
      <c r="AX4044" s="126" t="s">
        <v>6749</v>
      </c>
      <c r="AY4044" s="126" t="s">
        <v>6748</v>
      </c>
      <c r="AZ4044" s="126" t="s">
        <v>6749</v>
      </c>
      <c r="BA4044" s="126" t="str">
        <f t="shared" si="531"/>
        <v>RXE</v>
      </c>
    </row>
    <row r="4045" spans="48:53" hidden="1" x14ac:dyDescent="0.3">
      <c r="AV4045" s="115" t="str">
        <f t="shared" si="530"/>
        <v>RXEROTHERHAM OPMHS WOODLANDS</v>
      </c>
      <c r="AW4045" s="126" t="s">
        <v>8230</v>
      </c>
      <c r="AX4045" s="126" t="s">
        <v>9751</v>
      </c>
      <c r="AY4045" s="126" t="s">
        <v>8230</v>
      </c>
      <c r="AZ4045" s="126" t="s">
        <v>9751</v>
      </c>
      <c r="BA4045" s="126" t="str">
        <f t="shared" si="531"/>
        <v>RXE</v>
      </c>
    </row>
    <row r="4046" spans="48:53" hidden="1" x14ac:dyDescent="0.3">
      <c r="AV4046" s="115" t="str">
        <f t="shared" si="530"/>
        <v>RXEST CATHERINE'S</v>
      </c>
      <c r="AW4046" s="126" t="s">
        <v>6746</v>
      </c>
      <c r="AX4046" s="126" t="s">
        <v>6747</v>
      </c>
      <c r="AY4046" s="126" t="s">
        <v>6746</v>
      </c>
      <c r="AZ4046" s="126" t="s">
        <v>6747</v>
      </c>
      <c r="BA4046" s="126" t="str">
        <f t="shared" si="531"/>
        <v>RXE</v>
      </c>
    </row>
    <row r="4047" spans="48:53" hidden="1" x14ac:dyDescent="0.3">
      <c r="AV4047" s="115" t="str">
        <f t="shared" si="530"/>
        <v>RXEST. JOHN’S HOSPICE.</v>
      </c>
      <c r="AW4047" s="126" t="s">
        <v>8231</v>
      </c>
      <c r="AX4047" s="126" t="s">
        <v>9752</v>
      </c>
      <c r="AY4047" s="126" t="s">
        <v>8231</v>
      </c>
      <c r="AZ4047" s="126" t="s">
        <v>9752</v>
      </c>
      <c r="BA4047" s="126" t="str">
        <f t="shared" si="531"/>
        <v>RXE</v>
      </c>
    </row>
    <row r="4048" spans="48:53" hidden="1" x14ac:dyDescent="0.3">
      <c r="AV4048" s="115" t="str">
        <f t="shared" si="530"/>
        <v>RXETICKHILL ROAD</v>
      </c>
      <c r="AW4048" s="126" t="s">
        <v>8228</v>
      </c>
      <c r="AX4048" s="126" t="s">
        <v>9753</v>
      </c>
      <c r="AY4048" s="126" t="s">
        <v>8228</v>
      </c>
      <c r="AZ4048" s="126" t="s">
        <v>9753</v>
      </c>
      <c r="BA4048" s="126" t="str">
        <f t="shared" si="531"/>
        <v>RXE</v>
      </c>
    </row>
    <row r="4049" spans="48:53" hidden="1" x14ac:dyDescent="0.3">
      <c r="AV4049" s="115" t="str">
        <f t="shared" si="530"/>
        <v>RXFCLAYTON HOSPITAL - RXF04</v>
      </c>
      <c r="AW4049" s="126" t="s">
        <v>950</v>
      </c>
      <c r="AX4049" s="126" t="s">
        <v>10732</v>
      </c>
      <c r="AY4049" s="126" t="s">
        <v>950</v>
      </c>
      <c r="AZ4049" s="126" t="s">
        <v>9754</v>
      </c>
      <c r="BA4049" s="126" t="str">
        <f t="shared" si="531"/>
        <v>RXF</v>
      </c>
    </row>
    <row r="4050" spans="48:53" hidden="1" x14ac:dyDescent="0.3">
      <c r="AV4050" s="115" t="str">
        <f t="shared" si="530"/>
        <v>RXFDEWSBURY AND DISTRICT HOSPITAL - RXF10</v>
      </c>
      <c r="AW4050" s="126" t="s">
        <v>951</v>
      </c>
      <c r="AX4050" s="126" t="s">
        <v>10733</v>
      </c>
      <c r="AY4050" s="126" t="s">
        <v>951</v>
      </c>
      <c r="AZ4050" s="126" t="s">
        <v>9755</v>
      </c>
      <c r="BA4050" s="126" t="str">
        <f t="shared" si="531"/>
        <v>RXF</v>
      </c>
    </row>
    <row r="4051" spans="48:53" hidden="1" x14ac:dyDescent="0.3">
      <c r="AV4051" s="115" t="str">
        <f t="shared" si="530"/>
        <v>RXFMONUMENT HOUSE</v>
      </c>
      <c r="AW4051" s="126" t="s">
        <v>8553</v>
      </c>
      <c r="AX4051" s="126" t="s">
        <v>9756</v>
      </c>
      <c r="AY4051" s="126" t="s">
        <v>8553</v>
      </c>
      <c r="AZ4051" s="126" t="s">
        <v>9756</v>
      </c>
      <c r="BA4051" s="126" t="str">
        <f t="shared" si="531"/>
        <v>RXF</v>
      </c>
    </row>
    <row r="4052" spans="48:53" hidden="1" x14ac:dyDescent="0.3">
      <c r="AV4052" s="115" t="str">
        <f t="shared" si="530"/>
        <v>RXFPINDERFIELDS GENERAL HOSPITAL - RXF05</v>
      </c>
      <c r="AW4052" s="126" t="s">
        <v>952</v>
      </c>
      <c r="AX4052" s="126" t="s">
        <v>10734</v>
      </c>
      <c r="AY4052" s="126" t="s">
        <v>952</v>
      </c>
      <c r="AZ4052" s="126" t="s">
        <v>9757</v>
      </c>
      <c r="BA4052" s="126" t="str">
        <f t="shared" si="531"/>
        <v>RXF</v>
      </c>
    </row>
    <row r="4053" spans="48:53" hidden="1" x14ac:dyDescent="0.3">
      <c r="AV4053" s="115" t="str">
        <f t="shared" si="530"/>
        <v>RXFPONTEFRACT GENERAL INFIRMARY - RXF03</v>
      </c>
      <c r="AW4053" s="126" t="s">
        <v>953</v>
      </c>
      <c r="AX4053" s="126" t="s">
        <v>10735</v>
      </c>
      <c r="AY4053" s="126" t="s">
        <v>953</v>
      </c>
      <c r="AZ4053" s="126" t="s">
        <v>3071</v>
      </c>
      <c r="BA4053" s="126" t="str">
        <f t="shared" si="531"/>
        <v>RXF</v>
      </c>
    </row>
    <row r="4054" spans="48:53" hidden="1" x14ac:dyDescent="0.3">
      <c r="AV4054" s="115" t="str">
        <f t="shared" si="530"/>
        <v>RXFQUEEN ELIZABETH HOUSE</v>
      </c>
      <c r="AW4054" s="126" t="s">
        <v>8552</v>
      </c>
      <c r="AX4054" s="126" t="s">
        <v>9758</v>
      </c>
      <c r="AY4054" s="126" t="s">
        <v>8552</v>
      </c>
      <c r="AZ4054" s="126" t="s">
        <v>9758</v>
      </c>
      <c r="BA4054" s="126" t="str">
        <f t="shared" si="531"/>
        <v>RXF</v>
      </c>
    </row>
    <row r="4055" spans="48:53" hidden="1" x14ac:dyDescent="0.3">
      <c r="AV4055" s="115" t="str">
        <f t="shared" si="530"/>
        <v>RXFWEST RIDINGS RESIDENTIAL AND NURSING HOME</v>
      </c>
      <c r="AW4055" s="126" t="s">
        <v>8774</v>
      </c>
      <c r="AX4055" s="126" t="s">
        <v>8775</v>
      </c>
      <c r="AY4055" s="126" t="s">
        <v>8774</v>
      </c>
      <c r="AZ4055" s="126" t="s">
        <v>8775</v>
      </c>
      <c r="BA4055" s="126" t="str">
        <f t="shared" si="531"/>
        <v>RXF</v>
      </c>
    </row>
    <row r="4056" spans="48:53" hidden="1" x14ac:dyDescent="0.3">
      <c r="AV4056" s="115" t="str">
        <f t="shared" si="530"/>
        <v>RXGCALDERDALE SMS</v>
      </c>
      <c r="AW4056" s="126" t="s">
        <v>6819</v>
      </c>
      <c r="AX4056" s="126" t="s">
        <v>6820</v>
      </c>
      <c r="AY4056" s="126" t="s">
        <v>6819</v>
      </c>
      <c r="AZ4056" s="126" t="s">
        <v>6820</v>
      </c>
      <c r="BA4056" s="126" t="str">
        <f t="shared" si="531"/>
        <v>RXG</v>
      </c>
    </row>
    <row r="4057" spans="48:53" ht="14.4" hidden="1" x14ac:dyDescent="0.3">
      <c r="AV4057" s="115" t="str">
        <f t="shared" si="530"/>
        <v>RXGCASTLE LODGE</v>
      </c>
      <c r="AW4057" s="136" t="s">
        <v>9003</v>
      </c>
      <c r="AX4057" s="126" t="s">
        <v>9004</v>
      </c>
      <c r="AY4057" s="136" t="s">
        <v>9003</v>
      </c>
      <c r="AZ4057" s="126" t="s">
        <v>9004</v>
      </c>
      <c r="BA4057" s="126" t="str">
        <f t="shared" si="531"/>
        <v>RXG</v>
      </c>
    </row>
    <row r="4058" spans="48:53" hidden="1" x14ac:dyDescent="0.3">
      <c r="AV4058" s="115" t="str">
        <f t="shared" si="530"/>
        <v>RXGCASTLEFORD &amp; NORMANTON DISTRICT HOSPITAL</v>
      </c>
      <c r="AW4058" s="126" t="s">
        <v>6772</v>
      </c>
      <c r="AX4058" s="126" t="s">
        <v>6773</v>
      </c>
      <c r="AY4058" s="126" t="s">
        <v>6772</v>
      </c>
      <c r="AZ4058" s="126" t="s">
        <v>6773</v>
      </c>
      <c r="BA4058" s="126" t="str">
        <f t="shared" si="531"/>
        <v>RXG</v>
      </c>
    </row>
    <row r="4059" spans="48:53" hidden="1" x14ac:dyDescent="0.3">
      <c r="AV4059" s="115" t="str">
        <f t="shared" si="530"/>
        <v>RXGCDIP</v>
      </c>
      <c r="AW4059" s="126" t="s">
        <v>6817</v>
      </c>
      <c r="AX4059" s="126" t="s">
        <v>6818</v>
      </c>
      <c r="AY4059" s="126" t="s">
        <v>6817</v>
      </c>
      <c r="AZ4059" s="126" t="s">
        <v>6818</v>
      </c>
      <c r="BA4059" s="126" t="str">
        <f t="shared" si="531"/>
        <v>RXG</v>
      </c>
    </row>
    <row r="4060" spans="48:53" hidden="1" x14ac:dyDescent="0.3">
      <c r="AV4060" s="115" t="str">
        <f t="shared" si="530"/>
        <v>RXGCHERRY TREES</v>
      </c>
      <c r="AW4060" s="126" t="s">
        <v>6797</v>
      </c>
      <c r="AX4060" s="126" t="s">
        <v>6798</v>
      </c>
      <c r="AY4060" s="126" t="s">
        <v>6797</v>
      </c>
      <c r="AZ4060" s="126" t="s">
        <v>6798</v>
      </c>
      <c r="BA4060" s="126" t="str">
        <f t="shared" si="531"/>
        <v>RXG</v>
      </c>
    </row>
    <row r="4061" spans="48:53" hidden="1" x14ac:dyDescent="0.3">
      <c r="AV4061" s="115" t="str">
        <f t="shared" si="530"/>
        <v>RXGCHILD &amp; ADOLESCENT UNIT</v>
      </c>
      <c r="AW4061" s="126" t="s">
        <v>6815</v>
      </c>
      <c r="AX4061" s="126" t="s">
        <v>6816</v>
      </c>
      <c r="AY4061" s="126" t="s">
        <v>6815</v>
      </c>
      <c r="AZ4061" s="126" t="s">
        <v>6816</v>
      </c>
      <c r="BA4061" s="126" t="str">
        <f t="shared" si="531"/>
        <v>RXG</v>
      </c>
    </row>
    <row r="4062" spans="48:53" hidden="1" x14ac:dyDescent="0.3">
      <c r="AV4062" s="115" t="str">
        <f t="shared" si="530"/>
        <v>RXGCNDH</v>
      </c>
      <c r="AW4062" s="126" t="s">
        <v>6774</v>
      </c>
      <c r="AX4062" s="126" t="s">
        <v>6775</v>
      </c>
      <c r="AY4062" s="126" t="s">
        <v>6774</v>
      </c>
      <c r="AZ4062" s="126" t="s">
        <v>6775</v>
      </c>
      <c r="BA4062" s="126" t="str">
        <f t="shared" si="531"/>
        <v>RXG</v>
      </c>
    </row>
    <row r="4063" spans="48:53" hidden="1" x14ac:dyDescent="0.3">
      <c r="AV4063" s="115" t="str">
        <f t="shared" si="530"/>
        <v>RXGDOVECOTE</v>
      </c>
      <c r="AW4063" s="126" t="s">
        <v>6795</v>
      </c>
      <c r="AX4063" s="126" t="s">
        <v>6796</v>
      </c>
      <c r="AY4063" s="126" t="s">
        <v>6795</v>
      </c>
      <c r="AZ4063" s="126" t="s">
        <v>6796</v>
      </c>
      <c r="BA4063" s="126" t="str">
        <f t="shared" si="531"/>
        <v>RXG</v>
      </c>
    </row>
    <row r="4064" spans="48:53" hidden="1" x14ac:dyDescent="0.3">
      <c r="AV4064" s="115" t="str">
        <f t="shared" si="530"/>
        <v>RXGENFIELD DOWN</v>
      </c>
      <c r="AW4064" s="126" t="s">
        <v>6786</v>
      </c>
      <c r="AX4064" s="126" t="s">
        <v>6787</v>
      </c>
      <c r="AY4064" s="126" t="s">
        <v>6786</v>
      </c>
      <c r="AZ4064" s="126" t="s">
        <v>6787</v>
      </c>
      <c r="BA4064" s="126" t="str">
        <f t="shared" si="531"/>
        <v>RXG</v>
      </c>
    </row>
    <row r="4065" spans="48:53" hidden="1" x14ac:dyDescent="0.3">
      <c r="AV4065" s="115" t="str">
        <f t="shared" si="530"/>
        <v>RXGF MILL</v>
      </c>
      <c r="AW4065" s="126" t="s">
        <v>6801</v>
      </c>
      <c r="AX4065" s="126" t="s">
        <v>6802</v>
      </c>
      <c r="AY4065" s="126" t="s">
        <v>6801</v>
      </c>
      <c r="AZ4065" s="126" t="s">
        <v>6802</v>
      </c>
      <c r="BA4065" s="126" t="str">
        <f t="shared" si="531"/>
        <v>RXG</v>
      </c>
    </row>
    <row r="4066" spans="48:53" hidden="1" x14ac:dyDescent="0.3">
      <c r="AV4066" s="115" t="str">
        <f t="shared" si="530"/>
        <v>RXGFIELDHEAD HOSPITAL</v>
      </c>
      <c r="AW4066" s="126" t="s">
        <v>6768</v>
      </c>
      <c r="AX4066" s="126" t="s">
        <v>6769</v>
      </c>
      <c r="AY4066" s="126" t="s">
        <v>6768</v>
      </c>
      <c r="AZ4066" s="126" t="s">
        <v>6769</v>
      </c>
      <c r="BA4066" s="126" t="str">
        <f t="shared" si="531"/>
        <v>RXG</v>
      </c>
    </row>
    <row r="4067" spans="48:53" hidden="1" x14ac:dyDescent="0.3">
      <c r="AV4067" s="115" t="str">
        <f t="shared" si="530"/>
        <v>RXGFOLLY HALL</v>
      </c>
      <c r="AW4067" s="126" t="s">
        <v>6803</v>
      </c>
      <c r="AX4067" s="126" t="s">
        <v>6804</v>
      </c>
      <c r="AY4067" s="126" t="s">
        <v>6803</v>
      </c>
      <c r="AZ4067" s="126" t="s">
        <v>6804</v>
      </c>
      <c r="BA4067" s="126" t="str">
        <f t="shared" si="531"/>
        <v>RXG</v>
      </c>
    </row>
    <row r="4068" spans="48:53" hidden="1" x14ac:dyDescent="0.3">
      <c r="AV4068" s="115" t="str">
        <f t="shared" si="530"/>
        <v>RXGGRANGE VIEW</v>
      </c>
      <c r="AW4068" s="126" t="s">
        <v>6791</v>
      </c>
      <c r="AX4068" s="126" t="s">
        <v>4125</v>
      </c>
      <c r="AY4068" s="126" t="s">
        <v>6791</v>
      </c>
      <c r="AZ4068" s="126" t="s">
        <v>4125</v>
      </c>
      <c r="BA4068" s="126" t="str">
        <f t="shared" si="531"/>
        <v>RXG</v>
      </c>
    </row>
    <row r="4069" spans="48:53" hidden="1" x14ac:dyDescent="0.3">
      <c r="AV4069" s="115" t="str">
        <f t="shared" si="530"/>
        <v>RXGGREENDALE</v>
      </c>
      <c r="AW4069" s="126" t="s">
        <v>6793</v>
      </c>
      <c r="AX4069" s="126" t="s">
        <v>6794</v>
      </c>
      <c r="AY4069" s="126" t="s">
        <v>6793</v>
      </c>
      <c r="AZ4069" s="126" t="s">
        <v>6794</v>
      </c>
      <c r="BA4069" s="126" t="str">
        <f t="shared" si="531"/>
        <v>RXG</v>
      </c>
    </row>
    <row r="4070" spans="48:53" hidden="1" x14ac:dyDescent="0.3">
      <c r="AV4070" s="115" t="str">
        <f t="shared" si="530"/>
        <v>RXGHEATH UNIT</v>
      </c>
      <c r="AW4070" s="126" t="s">
        <v>6770</v>
      </c>
      <c r="AX4070" s="126" t="s">
        <v>6771</v>
      </c>
      <c r="AY4070" s="126" t="s">
        <v>6770</v>
      </c>
      <c r="AZ4070" s="126" t="s">
        <v>6771</v>
      </c>
      <c r="BA4070" s="126" t="str">
        <f t="shared" si="531"/>
        <v>RXG</v>
      </c>
    </row>
    <row r="4071" spans="48:53" hidden="1" x14ac:dyDescent="0.3">
      <c r="AV4071" s="115" t="str">
        <f t="shared" si="530"/>
        <v>RXGHYDE PARK</v>
      </c>
      <c r="AW4071" s="126" t="s">
        <v>6776</v>
      </c>
      <c r="AX4071" s="126" t="s">
        <v>6777</v>
      </c>
      <c r="AY4071" s="126" t="s">
        <v>6776</v>
      </c>
      <c r="AZ4071" s="126" t="s">
        <v>6777</v>
      </c>
      <c r="BA4071" s="126" t="str">
        <f t="shared" si="531"/>
        <v>RXG</v>
      </c>
    </row>
    <row r="4072" spans="48:53" hidden="1" x14ac:dyDescent="0.3">
      <c r="AV4072" s="115" t="str">
        <f t="shared" si="530"/>
        <v>RXGKENDRAY HOSPITAL</v>
      </c>
      <c r="AW4072" s="126" t="s">
        <v>6807</v>
      </c>
      <c r="AX4072" s="126" t="s">
        <v>6808</v>
      </c>
      <c r="AY4072" s="126" t="s">
        <v>6807</v>
      </c>
      <c r="AZ4072" s="126" t="s">
        <v>6808</v>
      </c>
      <c r="BA4072" s="126" t="str">
        <f t="shared" si="531"/>
        <v>RXG</v>
      </c>
    </row>
    <row r="4073" spans="48:53" hidden="1" x14ac:dyDescent="0.3">
      <c r="AV4073" s="115" t="str">
        <f t="shared" si="530"/>
        <v>RXGKERSHAW GRANGE</v>
      </c>
      <c r="AW4073" s="126" t="s">
        <v>6789</v>
      </c>
      <c r="AX4073" s="126" t="s">
        <v>6790</v>
      </c>
      <c r="AY4073" s="126" t="s">
        <v>6789</v>
      </c>
      <c r="AZ4073" s="126" t="s">
        <v>6790</v>
      </c>
      <c r="BA4073" s="126" t="str">
        <f t="shared" si="531"/>
        <v>RXG</v>
      </c>
    </row>
    <row r="4074" spans="48:53" hidden="1" x14ac:dyDescent="0.3">
      <c r="AV4074" s="115" t="str">
        <f t="shared" si="530"/>
        <v>RXGLYNDHURST</v>
      </c>
      <c r="AW4074" s="126" t="s">
        <v>6792</v>
      </c>
      <c r="AX4074" s="126" t="s">
        <v>3530</v>
      </c>
      <c r="AY4074" s="126" t="s">
        <v>6792</v>
      </c>
      <c r="AZ4074" s="126" t="s">
        <v>3530</v>
      </c>
      <c r="BA4074" s="126" t="str">
        <f t="shared" si="531"/>
        <v>RXG</v>
      </c>
    </row>
    <row r="4075" spans="48:53" hidden="1" x14ac:dyDescent="0.3">
      <c r="AV4075" s="115" t="str">
        <f t="shared" si="530"/>
        <v>RXGMANYGATES</v>
      </c>
      <c r="AW4075" s="126" t="s">
        <v>6799</v>
      </c>
      <c r="AX4075" s="126" t="s">
        <v>6800</v>
      </c>
      <c r="AY4075" s="126" t="s">
        <v>6799</v>
      </c>
      <c r="AZ4075" s="126" t="s">
        <v>6800</v>
      </c>
      <c r="BA4075" s="126" t="str">
        <f t="shared" si="531"/>
        <v>RXG</v>
      </c>
    </row>
    <row r="4076" spans="48:53" hidden="1" x14ac:dyDescent="0.3">
      <c r="AV4076" s="115" t="str">
        <f t="shared" si="530"/>
        <v>RXGMOUNT VERNON HOSPITAL</v>
      </c>
      <c r="AW4076" s="126" t="s">
        <v>6809</v>
      </c>
      <c r="AX4076" s="126" t="s">
        <v>6810</v>
      </c>
      <c r="AY4076" s="126" t="s">
        <v>6809</v>
      </c>
      <c r="AZ4076" s="126" t="s">
        <v>6810</v>
      </c>
      <c r="BA4076" s="126" t="str">
        <f t="shared" si="531"/>
        <v>RXG</v>
      </c>
    </row>
    <row r="4077" spans="48:53" hidden="1" x14ac:dyDescent="0.3">
      <c r="AV4077" s="115" t="str">
        <f t="shared" si="530"/>
        <v>RXGPRIESTLEY UNIT</v>
      </c>
      <c r="AW4077" s="126" t="s">
        <v>6813</v>
      </c>
      <c r="AX4077" s="126" t="s">
        <v>6814</v>
      </c>
      <c r="AY4077" s="126" t="s">
        <v>6813</v>
      </c>
      <c r="AZ4077" s="126" t="s">
        <v>6814</v>
      </c>
      <c r="BA4077" s="126" t="str">
        <f t="shared" si="531"/>
        <v>RXG</v>
      </c>
    </row>
    <row r="4078" spans="48:53" hidden="1" x14ac:dyDescent="0.3">
      <c r="AV4078" s="115" t="str">
        <f t="shared" si="530"/>
        <v>RXGST JOHN'S FLATS</v>
      </c>
      <c r="AW4078" s="126" t="s">
        <v>6784</v>
      </c>
      <c r="AX4078" s="126" t="s">
        <v>6785</v>
      </c>
      <c r="AY4078" s="126" t="s">
        <v>6784</v>
      </c>
      <c r="AZ4078" s="126" t="s">
        <v>6785</v>
      </c>
      <c r="BA4078" s="126" t="str">
        <f t="shared" si="531"/>
        <v>RXG</v>
      </c>
    </row>
    <row r="4079" spans="48:53" hidden="1" x14ac:dyDescent="0.3">
      <c r="AV4079" s="115" t="str">
        <f t="shared" si="530"/>
        <v>RXGST LUKES HOSPITAL</v>
      </c>
      <c r="AW4079" s="126" t="s">
        <v>6821</v>
      </c>
      <c r="AX4079" s="126" t="s">
        <v>6822</v>
      </c>
      <c r="AY4079" s="126" t="s">
        <v>6821</v>
      </c>
      <c r="AZ4079" s="126" t="s">
        <v>6822</v>
      </c>
      <c r="BA4079" s="126" t="str">
        <f t="shared" si="531"/>
        <v>RXG</v>
      </c>
    </row>
    <row r="4080" spans="48:53" hidden="1" x14ac:dyDescent="0.3">
      <c r="AV4080" s="115" t="str">
        <f t="shared" si="530"/>
        <v>RXGTHE DALES</v>
      </c>
      <c r="AW4080" s="126" t="s">
        <v>6788</v>
      </c>
      <c r="AX4080" s="126" t="s">
        <v>6395</v>
      </c>
      <c r="AY4080" s="126" t="s">
        <v>6788</v>
      </c>
      <c r="AZ4080" s="126" t="s">
        <v>6395</v>
      </c>
      <c r="BA4080" s="126" t="str">
        <f t="shared" si="531"/>
        <v>RXG</v>
      </c>
    </row>
    <row r="4081" spans="48:53" hidden="1" x14ac:dyDescent="0.3">
      <c r="AV4081" s="115" t="str">
        <f t="shared" si="530"/>
        <v>RXGTHE DANCER</v>
      </c>
      <c r="AW4081" s="126" t="s">
        <v>6778</v>
      </c>
      <c r="AX4081" s="126" t="s">
        <v>6779</v>
      </c>
      <c r="AY4081" s="126" t="s">
        <v>6778</v>
      </c>
      <c r="AZ4081" s="126" t="s">
        <v>6779</v>
      </c>
      <c r="BA4081" s="126" t="str">
        <f t="shared" si="531"/>
        <v>RXG</v>
      </c>
    </row>
    <row r="4082" spans="48:53" hidden="1" x14ac:dyDescent="0.3">
      <c r="AV4082" s="115" t="str">
        <f t="shared" si="530"/>
        <v>RXGTHE POPLARS</v>
      </c>
      <c r="AW4082" s="126" t="s">
        <v>6782</v>
      </c>
      <c r="AX4082" s="126" t="s">
        <v>6783</v>
      </c>
      <c r="AY4082" s="126" t="s">
        <v>6782</v>
      </c>
      <c r="AZ4082" s="126" t="s">
        <v>6783</v>
      </c>
      <c r="BA4082" s="126" t="str">
        <f t="shared" si="531"/>
        <v>RXG</v>
      </c>
    </row>
    <row r="4083" spans="48:53" hidden="1" x14ac:dyDescent="0.3">
      <c r="AV4083" s="115" t="str">
        <f t="shared" si="530"/>
        <v>RXGTHE SYCAMORES</v>
      </c>
      <c r="AW4083" s="126" t="s">
        <v>6780</v>
      </c>
      <c r="AX4083" s="126" t="s">
        <v>6781</v>
      </c>
      <c r="AY4083" s="126" t="s">
        <v>6780</v>
      </c>
      <c r="AZ4083" s="126" t="s">
        <v>6781</v>
      </c>
      <c r="BA4083" s="126" t="str">
        <f t="shared" si="531"/>
        <v>RXG</v>
      </c>
    </row>
    <row r="4084" spans="48:53" hidden="1" x14ac:dyDescent="0.3">
      <c r="AV4084" s="115" t="str">
        <f t="shared" si="530"/>
        <v>RXGWALDERSLADE</v>
      </c>
      <c r="AW4084" s="126" t="s">
        <v>6811</v>
      </c>
      <c r="AX4084" s="126" t="s">
        <v>6812</v>
      </c>
      <c r="AY4084" s="126" t="s">
        <v>6811</v>
      </c>
      <c r="AZ4084" s="126" t="s">
        <v>6812</v>
      </c>
      <c r="BA4084" s="126" t="str">
        <f t="shared" si="531"/>
        <v>RXG</v>
      </c>
    </row>
    <row r="4085" spans="48:53" hidden="1" x14ac:dyDescent="0.3">
      <c r="AV4085" s="115" t="str">
        <f t="shared" si="530"/>
        <v>RXGYOT</v>
      </c>
      <c r="AW4085" s="126" t="s">
        <v>6805</v>
      </c>
      <c r="AX4085" s="126" t="s">
        <v>6806</v>
      </c>
      <c r="AY4085" s="126" t="s">
        <v>6805</v>
      </c>
      <c r="AZ4085" s="126" t="s">
        <v>6806</v>
      </c>
      <c r="BA4085" s="126" t="str">
        <f t="shared" si="531"/>
        <v>RXG</v>
      </c>
    </row>
    <row r="4086" spans="48:53" hidden="1" x14ac:dyDescent="0.3">
      <c r="AV4086" s="115" t="str">
        <f t="shared" si="530"/>
        <v>RXHASHDOWN NUFFIELD HOSPITAL - RXH18</v>
      </c>
      <c r="AW4086" s="126" t="s">
        <v>954</v>
      </c>
      <c r="AX4086" s="126" t="s">
        <v>10736</v>
      </c>
      <c r="AY4086" s="126" t="s">
        <v>954</v>
      </c>
      <c r="AZ4086" s="126" t="s">
        <v>9759</v>
      </c>
      <c r="BA4086" s="126" t="str">
        <f t="shared" si="531"/>
        <v>RXH</v>
      </c>
    </row>
    <row r="4087" spans="48:53" hidden="1" x14ac:dyDescent="0.3">
      <c r="AV4087" s="115" t="str">
        <f t="shared" si="530"/>
        <v>RXHBRIGHTON GENERAL HOSPITAL - RXH05</v>
      </c>
      <c r="AW4087" s="126" t="s">
        <v>955</v>
      </c>
      <c r="AX4087" s="126" t="s">
        <v>10737</v>
      </c>
      <c r="AY4087" s="126" t="s">
        <v>955</v>
      </c>
      <c r="AZ4087" s="126" t="s">
        <v>2791</v>
      </c>
      <c r="BA4087" s="126" t="str">
        <f t="shared" si="531"/>
        <v>RXH</v>
      </c>
    </row>
    <row r="4088" spans="48:53" hidden="1" x14ac:dyDescent="0.3">
      <c r="AV4088" s="115" t="str">
        <f t="shared" si="530"/>
        <v>RXHLEWES VICTORIA HOSPITAL - RXH21</v>
      </c>
      <c r="AW4088" s="126" t="s">
        <v>956</v>
      </c>
      <c r="AX4088" s="126" t="s">
        <v>10738</v>
      </c>
      <c r="AY4088" s="126" t="s">
        <v>956</v>
      </c>
      <c r="AZ4088" s="126" t="s">
        <v>6162</v>
      </c>
      <c r="BA4088" s="126" t="str">
        <f t="shared" si="531"/>
        <v>RXH</v>
      </c>
    </row>
    <row r="4089" spans="48:53" hidden="1" x14ac:dyDescent="0.3">
      <c r="AV4089" s="115" t="str">
        <f t="shared" si="530"/>
        <v>RXHPRINCESS ROYAL HOSPITAL - RXH09</v>
      </c>
      <c r="AW4089" s="126" t="s">
        <v>957</v>
      </c>
      <c r="AX4089" s="126" t="s">
        <v>10739</v>
      </c>
      <c r="AY4089" s="126" t="s">
        <v>957</v>
      </c>
      <c r="AZ4089" s="126" t="s">
        <v>2532</v>
      </c>
      <c r="BA4089" s="126" t="str">
        <f t="shared" si="531"/>
        <v>RXH</v>
      </c>
    </row>
    <row r="4090" spans="48:53" ht="12.75" hidden="1" customHeight="1" x14ac:dyDescent="0.3">
      <c r="AV4090" s="115" t="str">
        <f t="shared" si="530"/>
        <v>RXHROYAL SUSSEX COUNTY HOSPITAL - RXH01</v>
      </c>
      <c r="AW4090" s="126" t="s">
        <v>958</v>
      </c>
      <c r="AX4090" s="126" t="s">
        <v>10740</v>
      </c>
      <c r="AY4090" s="126" t="s">
        <v>958</v>
      </c>
      <c r="AZ4090" s="126" t="s">
        <v>6180</v>
      </c>
      <c r="BA4090" s="126" t="str">
        <f t="shared" si="531"/>
        <v>RXH</v>
      </c>
    </row>
    <row r="4091" spans="48:53" hidden="1" x14ac:dyDescent="0.3">
      <c r="AV4091" s="115" t="str">
        <f t="shared" si="530"/>
        <v>RXHSUSSEX EYE HOSPITAL - RXH07</v>
      </c>
      <c r="AW4091" s="126" t="s">
        <v>959</v>
      </c>
      <c r="AX4091" s="126" t="s">
        <v>10741</v>
      </c>
      <c r="AY4091" s="126" t="s">
        <v>959</v>
      </c>
      <c r="AZ4091" s="126" t="s">
        <v>9760</v>
      </c>
      <c r="BA4091" s="126" t="str">
        <f t="shared" si="531"/>
        <v>RXH</v>
      </c>
    </row>
    <row r="4092" spans="48:53" ht="12.75" hidden="1" customHeight="1" x14ac:dyDescent="0.3">
      <c r="AV4092" s="115" t="str">
        <f t="shared" si="530"/>
        <v>RXHSUSSEX NUFFIELD HOSPITAL - RXH19</v>
      </c>
      <c r="AW4092" s="126" t="s">
        <v>960</v>
      </c>
      <c r="AX4092" s="126" t="s">
        <v>10742</v>
      </c>
      <c r="AY4092" s="126" t="s">
        <v>960</v>
      </c>
      <c r="AZ4092" s="126" t="s">
        <v>9761</v>
      </c>
      <c r="BA4092" s="126" t="str">
        <f t="shared" si="531"/>
        <v>RXH</v>
      </c>
    </row>
    <row r="4093" spans="48:53" hidden="1" x14ac:dyDescent="0.3">
      <c r="AV4093" s="115" t="str">
        <f t="shared" si="530"/>
        <v>RXHTHE ROYAL ALEXANDRA CHILDREN'S HOSPITAL - RXH06</v>
      </c>
      <c r="AW4093" s="126" t="s">
        <v>961</v>
      </c>
      <c r="AX4093" s="126" t="s">
        <v>10743</v>
      </c>
      <c r="AY4093" s="126" t="s">
        <v>961</v>
      </c>
      <c r="AZ4093" s="126" t="s">
        <v>9762</v>
      </c>
      <c r="BA4093" s="126" t="str">
        <f t="shared" si="531"/>
        <v>RXH</v>
      </c>
    </row>
    <row r="4094" spans="48:53" hidden="1" x14ac:dyDescent="0.3">
      <c r="AV4094" s="115" t="str">
        <f t="shared" si="530"/>
        <v>RXKBIRMINGHAM MIDLAND EYE CENTRE (BMEC) - RXK03</v>
      </c>
      <c r="AW4094" s="126" t="s">
        <v>962</v>
      </c>
      <c r="AX4094" s="126" t="s">
        <v>10744</v>
      </c>
      <c r="AY4094" s="126" t="s">
        <v>962</v>
      </c>
      <c r="AZ4094" s="126" t="s">
        <v>9763</v>
      </c>
      <c r="BA4094" s="126" t="str">
        <f t="shared" si="531"/>
        <v>RXK</v>
      </c>
    </row>
    <row r="4095" spans="48:53" hidden="1" x14ac:dyDescent="0.3">
      <c r="AV4095" s="115" t="str">
        <f t="shared" si="530"/>
        <v>RXKBIRMINGHAM TREATMENT CENTRE - RXKTC</v>
      </c>
      <c r="AW4095" s="126" t="s">
        <v>963</v>
      </c>
      <c r="AX4095" s="126" t="s">
        <v>10745</v>
      </c>
      <c r="AY4095" s="126" t="s">
        <v>963</v>
      </c>
      <c r="AZ4095" s="126" t="s">
        <v>9764</v>
      </c>
      <c r="BA4095" s="126" t="str">
        <f t="shared" si="531"/>
        <v>RXK</v>
      </c>
    </row>
    <row r="4096" spans="48:53" hidden="1" x14ac:dyDescent="0.3">
      <c r="AV4096" s="115" t="str">
        <f t="shared" si="530"/>
        <v>RXKCITY HOSPITAL - RXK02</v>
      </c>
      <c r="AW4096" s="126" t="s">
        <v>964</v>
      </c>
      <c r="AX4096" s="126" t="s">
        <v>10746</v>
      </c>
      <c r="AY4096" s="126" t="s">
        <v>964</v>
      </c>
      <c r="AZ4096" s="126" t="s">
        <v>7891</v>
      </c>
      <c r="BA4096" s="126" t="str">
        <f t="shared" si="531"/>
        <v>RXK</v>
      </c>
    </row>
    <row r="4097" spans="48:53" ht="12.75" hidden="1" customHeight="1" x14ac:dyDescent="0.3">
      <c r="AV4097" s="115" t="str">
        <f t="shared" si="530"/>
        <v>RXKROWLEY REGIS HOSPITAL - RXK10</v>
      </c>
      <c r="AW4097" s="126" t="s">
        <v>965</v>
      </c>
      <c r="AX4097" s="126" t="s">
        <v>10747</v>
      </c>
      <c r="AY4097" s="126" t="s">
        <v>965</v>
      </c>
      <c r="AZ4097" s="126" t="s">
        <v>7883</v>
      </c>
      <c r="BA4097" s="126" t="str">
        <f t="shared" si="531"/>
        <v>RXK</v>
      </c>
    </row>
    <row r="4098" spans="48:53" hidden="1" x14ac:dyDescent="0.3">
      <c r="AV4098" s="115" t="str">
        <f t="shared" si="530"/>
        <v>RXKSANDWELL GENERAL HOSPITAL - RXK01</v>
      </c>
      <c r="AW4098" s="126" t="s">
        <v>966</v>
      </c>
      <c r="AX4098" s="126" t="s">
        <v>10748</v>
      </c>
      <c r="AY4098" s="126" t="s">
        <v>966</v>
      </c>
      <c r="AZ4098" s="126" t="s">
        <v>9765</v>
      </c>
      <c r="BA4098" s="126" t="str">
        <f t="shared" si="531"/>
        <v>RXK</v>
      </c>
    </row>
    <row r="4099" spans="48:53" hidden="1" x14ac:dyDescent="0.3">
      <c r="AV4099" s="115" t="str">
        <f t="shared" si="530"/>
        <v>RXLBISPHAM HOSPITAL REHABILITATION UNIT - RXL08</v>
      </c>
      <c r="AW4099" s="126" t="s">
        <v>967</v>
      </c>
      <c r="AX4099" s="126" t="s">
        <v>10749</v>
      </c>
      <c r="AY4099" s="126" t="s">
        <v>967</v>
      </c>
      <c r="AZ4099" s="126" t="s">
        <v>9766</v>
      </c>
      <c r="BA4099" s="126" t="str">
        <f t="shared" si="531"/>
        <v>RXL</v>
      </c>
    </row>
    <row r="4100" spans="48:53" hidden="1" x14ac:dyDescent="0.3">
      <c r="AV4100" s="115" t="str">
        <f t="shared" ref="AV4100:AV4163" si="532">CONCATENATE(LEFT(AW4100, 3),AX4100)</f>
        <v>RXLBLACKPOOL VICTORIA HOSPITAL - RXL01</v>
      </c>
      <c r="AW4100" s="126" t="s">
        <v>968</v>
      </c>
      <c r="AX4100" s="126" t="s">
        <v>10750</v>
      </c>
      <c r="AY4100" s="126" t="s">
        <v>968</v>
      </c>
      <c r="AZ4100" s="126" t="s">
        <v>5375</v>
      </c>
      <c r="BA4100" s="126" t="str">
        <f t="shared" ref="BA4100:BA4163" si="533">LEFT(AY4100,3)</f>
        <v>RXL</v>
      </c>
    </row>
    <row r="4101" spans="48:53" hidden="1" x14ac:dyDescent="0.3">
      <c r="AV4101" s="115" t="str">
        <f t="shared" si="532"/>
        <v>RXLCLIFTON HOSPITAL - RXL06</v>
      </c>
      <c r="AW4101" s="126" t="s">
        <v>969</v>
      </c>
      <c r="AX4101" s="126" t="s">
        <v>10751</v>
      </c>
      <c r="AY4101" s="126" t="s">
        <v>969</v>
      </c>
      <c r="AZ4101" s="126" t="s">
        <v>9767</v>
      </c>
      <c r="BA4101" s="126" t="str">
        <f t="shared" si="533"/>
        <v>RXL</v>
      </c>
    </row>
    <row r="4102" spans="48:53" hidden="1" x14ac:dyDescent="0.3">
      <c r="AV4102" s="115" t="str">
        <f t="shared" si="532"/>
        <v>RXLDEVONSHIRE ROAD HOSPITAL - RXL02</v>
      </c>
      <c r="AW4102" s="126" t="s">
        <v>344</v>
      </c>
      <c r="AX4102" s="126" t="s">
        <v>10752</v>
      </c>
      <c r="AY4102" s="126" t="s">
        <v>344</v>
      </c>
      <c r="AZ4102" s="126" t="s">
        <v>9768</v>
      </c>
      <c r="BA4102" s="126" t="str">
        <f t="shared" si="533"/>
        <v>RXL</v>
      </c>
    </row>
    <row r="4103" spans="48:53" hidden="1" x14ac:dyDescent="0.3">
      <c r="AV4103" s="115" t="str">
        <f t="shared" si="532"/>
        <v>RXLFLEETWOOD HOSPITAL - RXL04</v>
      </c>
      <c r="AW4103" s="126" t="s">
        <v>345</v>
      </c>
      <c r="AX4103" s="126" t="s">
        <v>10753</v>
      </c>
      <c r="AY4103" s="126" t="s">
        <v>345</v>
      </c>
      <c r="AZ4103" s="126" t="s">
        <v>5371</v>
      </c>
      <c r="BA4103" s="126" t="str">
        <f t="shared" si="533"/>
        <v>RXL</v>
      </c>
    </row>
    <row r="4104" spans="48:53" hidden="1" x14ac:dyDescent="0.3">
      <c r="AV4104" s="115" t="str">
        <f t="shared" si="532"/>
        <v>RXLLYTHAM HOSPITAL - RXL03</v>
      </c>
      <c r="AW4104" s="126" t="s">
        <v>346</v>
      </c>
      <c r="AX4104" s="126" t="s">
        <v>10754</v>
      </c>
      <c r="AY4104" s="126" t="s">
        <v>346</v>
      </c>
      <c r="AZ4104" s="126" t="s">
        <v>5373</v>
      </c>
      <c r="BA4104" s="126" t="str">
        <f t="shared" si="533"/>
        <v>RXL</v>
      </c>
    </row>
    <row r="4105" spans="48:53" hidden="1" x14ac:dyDescent="0.3">
      <c r="AV4105" s="115" t="str">
        <f t="shared" si="532"/>
        <v>RXLROSSALL HOSPITAL REHABILITATION UNIT - RXL09</v>
      </c>
      <c r="AW4105" s="126" t="s">
        <v>928</v>
      </c>
      <c r="AX4105" s="126" t="s">
        <v>10755</v>
      </c>
      <c r="AY4105" s="126" t="s">
        <v>928</v>
      </c>
      <c r="AZ4105" s="126" t="s">
        <v>9769</v>
      </c>
      <c r="BA4105" s="126" t="str">
        <f t="shared" si="533"/>
        <v>RXL</v>
      </c>
    </row>
    <row r="4106" spans="48:53" hidden="1" x14ac:dyDescent="0.3">
      <c r="AV4106" s="115" t="str">
        <f t="shared" si="532"/>
        <v>RXLSOUTH SHORE HOSPITAL - RXL05</v>
      </c>
      <c r="AW4106" s="126" t="s">
        <v>347</v>
      </c>
      <c r="AX4106" s="126" t="s">
        <v>10756</v>
      </c>
      <c r="AY4106" s="126" t="s">
        <v>347</v>
      </c>
      <c r="AZ4106" s="126" t="s">
        <v>9770</v>
      </c>
      <c r="BA4106" s="126" t="str">
        <f t="shared" si="533"/>
        <v>RXL</v>
      </c>
    </row>
    <row r="4107" spans="48:53" hidden="1" x14ac:dyDescent="0.3">
      <c r="AV4107" s="115" t="str">
        <f t="shared" si="532"/>
        <v>RXLWESHAM HOSPITAL REHABILITATION UNIT - RXL07</v>
      </c>
      <c r="AW4107" s="126" t="s">
        <v>348</v>
      </c>
      <c r="AX4107" s="126" t="s">
        <v>10757</v>
      </c>
      <c r="AY4107" s="126" t="s">
        <v>348</v>
      </c>
      <c r="AZ4107" s="126" t="s">
        <v>9771</v>
      </c>
      <c r="BA4107" s="126" t="str">
        <f t="shared" si="533"/>
        <v>RXL</v>
      </c>
    </row>
    <row r="4108" spans="48:53" hidden="1" x14ac:dyDescent="0.3">
      <c r="AV4108" s="115" t="str">
        <f t="shared" si="532"/>
        <v>RXMADULT MENTAL HEALTH</v>
      </c>
      <c r="AW4108" s="126" t="s">
        <v>1963</v>
      </c>
      <c r="AX4108" s="126" t="s">
        <v>1964</v>
      </c>
      <c r="AY4108" s="126" t="s">
        <v>1963</v>
      </c>
      <c r="AZ4108" s="126" t="s">
        <v>1964</v>
      </c>
      <c r="BA4108" s="126" t="str">
        <f t="shared" si="533"/>
        <v>RXM</v>
      </c>
    </row>
    <row r="4109" spans="48:53" hidden="1" x14ac:dyDescent="0.3">
      <c r="AV4109" s="115" t="str">
        <f t="shared" si="532"/>
        <v>RXMBANKGATE</v>
      </c>
      <c r="AW4109" s="126" t="s">
        <v>1910</v>
      </c>
      <c r="AX4109" s="126" t="s">
        <v>1911</v>
      </c>
      <c r="AY4109" s="126" t="s">
        <v>1910</v>
      </c>
      <c r="AZ4109" s="126" t="s">
        <v>1911</v>
      </c>
      <c r="BA4109" s="126" t="str">
        <f t="shared" si="533"/>
        <v>RXM</v>
      </c>
    </row>
    <row r="4110" spans="48:53" hidden="1" x14ac:dyDescent="0.3">
      <c r="AV4110" s="115" t="str">
        <f t="shared" si="532"/>
        <v>RXMCHEVIN WARD</v>
      </c>
      <c r="AW4110" s="126" t="s">
        <v>1906</v>
      </c>
      <c r="AX4110" s="126" t="s">
        <v>1907</v>
      </c>
      <c r="AY4110" s="126" t="s">
        <v>1906</v>
      </c>
      <c r="AZ4110" s="126" t="s">
        <v>1907</v>
      </c>
      <c r="BA4110" s="126" t="str">
        <f t="shared" si="533"/>
        <v>RXM</v>
      </c>
    </row>
    <row r="4111" spans="48:53" hidden="1" x14ac:dyDescent="0.3">
      <c r="AV4111" s="115" t="str">
        <f t="shared" si="532"/>
        <v>RXMCHEVIN WARD</v>
      </c>
      <c r="AW4111" s="126" t="s">
        <v>1938</v>
      </c>
      <c r="AX4111" s="126" t="s">
        <v>1907</v>
      </c>
      <c r="AY4111" s="126" t="s">
        <v>1938</v>
      </c>
      <c r="AZ4111" s="126" t="s">
        <v>1907</v>
      </c>
      <c r="BA4111" s="126" t="str">
        <f t="shared" si="533"/>
        <v>RXM</v>
      </c>
    </row>
    <row r="4112" spans="48:53" hidden="1" x14ac:dyDescent="0.3">
      <c r="AV4112" s="115" t="str">
        <f t="shared" si="532"/>
        <v>RXMCLAY CROSS COMMUNITY HOSPITAL</v>
      </c>
      <c r="AW4112" s="126" t="s">
        <v>1920</v>
      </c>
      <c r="AX4112" s="126" t="s">
        <v>1921</v>
      </c>
      <c r="AY4112" s="126" t="s">
        <v>1920</v>
      </c>
      <c r="AZ4112" s="126" t="s">
        <v>1921</v>
      </c>
      <c r="BA4112" s="126" t="str">
        <f t="shared" si="533"/>
        <v>RXM</v>
      </c>
    </row>
    <row r="4113" spans="48:53" hidden="1" x14ac:dyDescent="0.3">
      <c r="AV4113" s="115" t="str">
        <f t="shared" si="532"/>
        <v>RXMCORBAR VIEW</v>
      </c>
      <c r="AW4113" s="126" t="s">
        <v>1898</v>
      </c>
      <c r="AX4113" s="126" t="s">
        <v>1899</v>
      </c>
      <c r="AY4113" s="126" t="s">
        <v>1898</v>
      </c>
      <c r="AZ4113" s="126" t="s">
        <v>1899</v>
      </c>
      <c r="BA4113" s="126" t="str">
        <f t="shared" si="533"/>
        <v>RXM</v>
      </c>
    </row>
    <row r="4114" spans="48:53" hidden="1" x14ac:dyDescent="0.3">
      <c r="AV4114" s="115" t="str">
        <f t="shared" si="532"/>
        <v>RXMCRAIGMORE</v>
      </c>
      <c r="AW4114" s="126" t="s">
        <v>1878</v>
      </c>
      <c r="AX4114" s="126" t="s">
        <v>1879</v>
      </c>
      <c r="AY4114" s="126" t="s">
        <v>1878</v>
      </c>
      <c r="AZ4114" s="126" t="s">
        <v>1879</v>
      </c>
      <c r="BA4114" s="126" t="str">
        <f t="shared" si="533"/>
        <v>RXM</v>
      </c>
    </row>
    <row r="4115" spans="48:53" hidden="1" x14ac:dyDescent="0.3">
      <c r="AV4115" s="115" t="str">
        <f t="shared" si="532"/>
        <v>RXMDALE BANK VIEW</v>
      </c>
      <c r="AW4115" s="126" t="s">
        <v>1959</v>
      </c>
      <c r="AX4115" s="126" t="s">
        <v>1960</v>
      </c>
      <c r="AY4115" s="126" t="s">
        <v>1959</v>
      </c>
      <c r="AZ4115" s="126" t="s">
        <v>1960</v>
      </c>
      <c r="BA4115" s="126" t="str">
        <f t="shared" si="533"/>
        <v>RXM</v>
      </c>
    </row>
    <row r="4116" spans="48:53" hidden="1" x14ac:dyDescent="0.3">
      <c r="AV4116" s="115" t="str">
        <f t="shared" si="532"/>
        <v>RXMDERBYSHIRE MENTAL HEALTH RESOURCE UNIT</v>
      </c>
      <c r="AW4116" s="126" t="s">
        <v>1953</v>
      </c>
      <c r="AX4116" s="126" t="s">
        <v>1954</v>
      </c>
      <c r="AY4116" s="126" t="s">
        <v>1953</v>
      </c>
      <c r="AZ4116" s="126" t="s">
        <v>1954</v>
      </c>
      <c r="BA4116" s="126" t="str">
        <f t="shared" si="533"/>
        <v>RXM</v>
      </c>
    </row>
    <row r="4117" spans="48:53" hidden="1" x14ac:dyDescent="0.3">
      <c r="AV4117" s="115" t="str">
        <f t="shared" si="532"/>
        <v>RXMDOVEDALE DAY HOSPITAL</v>
      </c>
      <c r="AW4117" s="126" t="s">
        <v>1888</v>
      </c>
      <c r="AX4117" s="126" t="s">
        <v>1889</v>
      </c>
      <c r="AY4117" s="126" t="s">
        <v>1888</v>
      </c>
      <c r="AZ4117" s="126" t="s">
        <v>1889</v>
      </c>
      <c r="BA4117" s="126" t="str">
        <f t="shared" si="533"/>
        <v>RXM</v>
      </c>
    </row>
    <row r="4118" spans="48:53" hidden="1" x14ac:dyDescent="0.3">
      <c r="AV4118" s="115" t="str">
        <f t="shared" si="532"/>
        <v>RXMDR R PROFESSOR HEUN (PSYCHIATRIC UNIT)</v>
      </c>
      <c r="AW4118" s="126" t="s">
        <v>1961</v>
      </c>
      <c r="AX4118" s="126" t="s">
        <v>1962</v>
      </c>
      <c r="AY4118" s="126" t="s">
        <v>1961</v>
      </c>
      <c r="AZ4118" s="126" t="s">
        <v>1962</v>
      </c>
      <c r="BA4118" s="126" t="str">
        <f t="shared" si="533"/>
        <v>RXM</v>
      </c>
    </row>
    <row r="4119" spans="48:53" hidden="1" x14ac:dyDescent="0.3">
      <c r="AV4119" s="115" t="str">
        <f t="shared" si="532"/>
        <v>RXMELMS (ALCOHOL)</v>
      </c>
      <c r="AW4119" s="126" t="s">
        <v>1894</v>
      </c>
      <c r="AX4119" s="126" t="s">
        <v>1895</v>
      </c>
      <c r="AY4119" s="126" t="s">
        <v>1894</v>
      </c>
      <c r="AZ4119" s="126" t="s">
        <v>1895</v>
      </c>
      <c r="BA4119" s="126" t="str">
        <f t="shared" si="533"/>
        <v>RXM</v>
      </c>
    </row>
    <row r="4120" spans="48:53" hidden="1" x14ac:dyDescent="0.3">
      <c r="AV4120" s="115" t="str">
        <f t="shared" si="532"/>
        <v>RXMEREWASH CLDT</v>
      </c>
      <c r="AW4120" s="126" t="s">
        <v>1951</v>
      </c>
      <c r="AX4120" s="126" t="s">
        <v>1952</v>
      </c>
      <c r="AY4120" s="126" t="s">
        <v>1951</v>
      </c>
      <c r="AZ4120" s="126" t="s">
        <v>1952</v>
      </c>
      <c r="BA4120" s="126" t="str">
        <f t="shared" si="533"/>
        <v>RXM</v>
      </c>
    </row>
    <row r="4121" spans="48:53" hidden="1" x14ac:dyDescent="0.3">
      <c r="AV4121" s="115" t="str">
        <f t="shared" si="532"/>
        <v>RXMFRIAR GATE FLATS</v>
      </c>
      <c r="AW4121" s="126" t="s">
        <v>1886</v>
      </c>
      <c r="AX4121" s="126" t="s">
        <v>1887</v>
      </c>
      <c r="AY4121" s="126" t="s">
        <v>1886</v>
      </c>
      <c r="AZ4121" s="126" t="s">
        <v>1887</v>
      </c>
      <c r="BA4121" s="126" t="str">
        <f t="shared" si="533"/>
        <v>RXM</v>
      </c>
    </row>
    <row r="4122" spans="48:53" hidden="1" x14ac:dyDescent="0.3">
      <c r="AV4122" s="115" t="str">
        <f t="shared" si="532"/>
        <v>RXMFRIARGATE</v>
      </c>
      <c r="AW4122" s="126" t="s">
        <v>1890</v>
      </c>
      <c r="AX4122" s="126" t="s">
        <v>1891</v>
      </c>
      <c r="AY4122" s="126" t="s">
        <v>1890</v>
      </c>
      <c r="AZ4122" t="s">
        <v>1891</v>
      </c>
      <c r="BA4122" s="126" t="str">
        <f t="shared" si="533"/>
        <v>RXM</v>
      </c>
    </row>
    <row r="4123" spans="48:53" hidden="1" x14ac:dyDescent="0.3">
      <c r="AV4123" s="115" t="str">
        <f t="shared" si="532"/>
        <v>RXMHARTINGTON WING</v>
      </c>
      <c r="AW4123" s="126" t="s">
        <v>1902</v>
      </c>
      <c r="AX4123" s="126" t="s">
        <v>1903</v>
      </c>
      <c r="AY4123" s="126" t="s">
        <v>1902</v>
      </c>
      <c r="AZ4123" s="126" t="s">
        <v>1903</v>
      </c>
      <c r="BA4123" s="126" t="str">
        <f t="shared" si="533"/>
        <v>RXM</v>
      </c>
    </row>
    <row r="4124" spans="48:53" hidden="1" x14ac:dyDescent="0.3">
      <c r="AV4124" s="115" t="str">
        <f t="shared" si="532"/>
        <v>RXMHIGHLY SPECIALIST COGNITIVE BEHAVIOURAL PSYCHOTHERAPIST</v>
      </c>
      <c r="AW4124" s="126" t="s">
        <v>1965</v>
      </c>
      <c r="AX4124" s="126" t="s">
        <v>1966</v>
      </c>
      <c r="AY4124" s="126" t="s">
        <v>1965</v>
      </c>
      <c r="AZ4124" s="126" t="s">
        <v>1966</v>
      </c>
      <c r="BA4124" s="126" t="str">
        <f t="shared" si="533"/>
        <v>RXM</v>
      </c>
    </row>
    <row r="4125" spans="48:53" hidden="1" x14ac:dyDescent="0.3">
      <c r="AV4125" s="115" t="str">
        <f t="shared" si="532"/>
        <v>RXMKEDLESTON UNIT</v>
      </c>
      <c r="AW4125" s="126" t="s">
        <v>1892</v>
      </c>
      <c r="AX4125" s="126" t="s">
        <v>1893</v>
      </c>
      <c r="AY4125" s="126" t="s">
        <v>1892</v>
      </c>
      <c r="AZ4125" s="126" t="s">
        <v>1893</v>
      </c>
      <c r="BA4125" s="126" t="str">
        <f t="shared" si="533"/>
        <v>RXM</v>
      </c>
    </row>
    <row r="4126" spans="48:53" hidden="1" x14ac:dyDescent="0.3">
      <c r="AV4126" s="115" t="str">
        <f t="shared" si="532"/>
        <v>RXMKUFENA</v>
      </c>
      <c r="AW4126" s="126" t="s">
        <v>1882</v>
      </c>
      <c r="AX4126" s="126" t="s">
        <v>1883</v>
      </c>
      <c r="AY4126" s="126" t="s">
        <v>1882</v>
      </c>
      <c r="AZ4126" s="126" t="s">
        <v>1883</v>
      </c>
      <c r="BA4126" s="126" t="str">
        <f t="shared" si="533"/>
        <v>RXM</v>
      </c>
    </row>
    <row r="4127" spans="48:53" hidden="1" x14ac:dyDescent="0.3">
      <c r="AV4127" s="115" t="str">
        <f t="shared" si="532"/>
        <v>RXMMAPLETON DAY HOSPITAL</v>
      </c>
      <c r="AW4127" s="126" t="s">
        <v>1912</v>
      </c>
      <c r="AX4127" s="126" t="s">
        <v>1913</v>
      </c>
      <c r="AY4127" s="126" t="s">
        <v>1912</v>
      </c>
      <c r="AZ4127" s="126" t="s">
        <v>1913</v>
      </c>
      <c r="BA4127" s="126" t="str">
        <f t="shared" si="533"/>
        <v>RXM</v>
      </c>
    </row>
    <row r="4128" spans="48:53" hidden="1" x14ac:dyDescent="0.3">
      <c r="AV4128" s="115" t="str">
        <f t="shared" si="532"/>
        <v>RXMMIDWAY DAY HOSPITAL</v>
      </c>
      <c r="AW4128" s="126" t="s">
        <v>1908</v>
      </c>
      <c r="AX4128" s="126" t="s">
        <v>1909</v>
      </c>
      <c r="AY4128" s="126" t="s">
        <v>1908</v>
      </c>
      <c r="AZ4128" s="126" t="s">
        <v>1909</v>
      </c>
      <c r="BA4128" s="126" t="str">
        <f t="shared" si="533"/>
        <v>RXM</v>
      </c>
    </row>
    <row r="4129" spans="48:53" hidden="1" x14ac:dyDescent="0.3">
      <c r="AV4129" s="115" t="str">
        <f t="shared" si="532"/>
        <v>RXMMORTON WARD, HARTINGTON UNIT</v>
      </c>
      <c r="AW4129" s="126" t="s">
        <v>1924</v>
      </c>
      <c r="AX4129" s="126" t="s">
        <v>1925</v>
      </c>
      <c r="AY4129" s="126" t="s">
        <v>1924</v>
      </c>
      <c r="AZ4129" s="126" t="s">
        <v>1925</v>
      </c>
      <c r="BA4129" s="126" t="str">
        <f t="shared" si="533"/>
        <v>RXM</v>
      </c>
    </row>
    <row r="4130" spans="48:53" hidden="1" x14ac:dyDescent="0.3">
      <c r="AV4130" s="115" t="str">
        <f t="shared" si="532"/>
        <v>RXMNEWHOLME HOSPITAL</v>
      </c>
      <c r="AW4130" s="126" t="s">
        <v>1918</v>
      </c>
      <c r="AX4130" s="126" t="s">
        <v>1919</v>
      </c>
      <c r="AY4130" s="126" t="s">
        <v>1918</v>
      </c>
      <c r="AZ4130" s="126" t="s">
        <v>1919</v>
      </c>
      <c r="BA4130" s="126" t="str">
        <f t="shared" si="533"/>
        <v>RXM</v>
      </c>
    </row>
    <row r="4131" spans="48:53" hidden="1" x14ac:dyDescent="0.3">
      <c r="AV4131" s="115" t="str">
        <f t="shared" si="532"/>
        <v>RXMOAKLANDS</v>
      </c>
      <c r="AW4131" s="126" t="s">
        <v>1884</v>
      </c>
      <c r="AX4131" s="126" t="s">
        <v>1885</v>
      </c>
      <c r="AY4131" s="126" t="s">
        <v>1884</v>
      </c>
      <c r="AZ4131" s="126" t="s">
        <v>1885</v>
      </c>
      <c r="BA4131" s="126" t="str">
        <f t="shared" si="533"/>
        <v>RXM</v>
      </c>
    </row>
    <row r="4132" spans="48:53" hidden="1" x14ac:dyDescent="0.3">
      <c r="AV4132" s="115" t="str">
        <f t="shared" si="532"/>
        <v>RXMPHOENIX UNIT</v>
      </c>
      <c r="AW4132" s="126" t="s">
        <v>1941</v>
      </c>
      <c r="AX4132" s="126" t="s">
        <v>1942</v>
      </c>
      <c r="AY4132" s="126" t="s">
        <v>1941</v>
      </c>
      <c r="AZ4132" s="126" t="s">
        <v>1942</v>
      </c>
      <c r="BA4132" s="126" t="str">
        <f t="shared" si="533"/>
        <v>RXM</v>
      </c>
    </row>
    <row r="4133" spans="48:53" hidden="1" x14ac:dyDescent="0.3">
      <c r="AV4133" s="115" t="str">
        <f t="shared" si="532"/>
        <v>RXMPLEASLEY WARD, HARTINGTON UNIT</v>
      </c>
      <c r="AW4133" s="126" t="s">
        <v>1926</v>
      </c>
      <c r="AX4133" s="126" t="s">
        <v>1927</v>
      </c>
      <c r="AY4133" s="126" t="s">
        <v>1926</v>
      </c>
      <c r="AZ4133" s="126" t="s">
        <v>1927</v>
      </c>
      <c r="BA4133" s="126" t="str">
        <f t="shared" si="533"/>
        <v>RXM</v>
      </c>
    </row>
    <row r="4134" spans="48:53" hidden="1" x14ac:dyDescent="0.3">
      <c r="AV4134" s="115" t="str">
        <f t="shared" si="532"/>
        <v>RXMQUARN MILL</v>
      </c>
      <c r="AW4134" s="126" t="s">
        <v>1943</v>
      </c>
      <c r="AX4134" s="126" t="s">
        <v>1944</v>
      </c>
      <c r="AY4134" s="126" t="s">
        <v>1943</v>
      </c>
      <c r="AZ4134" s="126" t="s">
        <v>1944</v>
      </c>
      <c r="BA4134" s="126" t="str">
        <f t="shared" si="533"/>
        <v>RXM</v>
      </c>
    </row>
    <row r="4135" spans="48:53" hidden="1" x14ac:dyDescent="0.3">
      <c r="AV4135" s="115" t="str">
        <f t="shared" si="532"/>
        <v>RXMRADBOURNE UNIT</v>
      </c>
      <c r="AW4135" s="126" t="s">
        <v>1904</v>
      </c>
      <c r="AX4135" s="126" t="s">
        <v>1905</v>
      </c>
      <c r="AY4135" s="126" t="s">
        <v>1904</v>
      </c>
      <c r="AZ4135" s="126" t="s">
        <v>1905</v>
      </c>
      <c r="BA4135" s="126" t="str">
        <f t="shared" si="533"/>
        <v>RXM</v>
      </c>
    </row>
    <row r="4136" spans="48:53" hidden="1" x14ac:dyDescent="0.3">
      <c r="AV4136" s="115" t="str">
        <f t="shared" si="532"/>
        <v>RXMRIPLEY HOSPITAL</v>
      </c>
      <c r="AW4136" s="126" t="s">
        <v>1949</v>
      </c>
      <c r="AX4136" s="126" t="s">
        <v>1950</v>
      </c>
      <c r="AY4136" s="126" t="s">
        <v>1949</v>
      </c>
      <c r="AZ4136" s="126" t="s">
        <v>1950</v>
      </c>
      <c r="BA4136" s="126" t="str">
        <f t="shared" si="533"/>
        <v>RXM</v>
      </c>
    </row>
    <row r="4137" spans="48:53" hidden="1" x14ac:dyDescent="0.3">
      <c r="AV4137" s="115" t="str">
        <f t="shared" si="532"/>
        <v>RXMST KATHERINES</v>
      </c>
      <c r="AW4137" s="126" t="s">
        <v>1945</v>
      </c>
      <c r="AX4137" s="126" t="s">
        <v>1946</v>
      </c>
      <c r="AY4137" s="126" t="s">
        <v>1945</v>
      </c>
      <c r="AZ4137" s="126" t="s">
        <v>1946</v>
      </c>
      <c r="BA4137" s="126" t="str">
        <f t="shared" si="533"/>
        <v>RXM</v>
      </c>
    </row>
    <row r="4138" spans="48:53" hidden="1" x14ac:dyDescent="0.3">
      <c r="AV4138" s="115" t="str">
        <f t="shared" si="532"/>
        <v>RXMTANSLEY WARD</v>
      </c>
      <c r="AW4138" s="126" t="s">
        <v>1930</v>
      </c>
      <c r="AX4138" s="126" t="s">
        <v>1931</v>
      </c>
      <c r="AY4138" s="126" t="s">
        <v>1930</v>
      </c>
      <c r="AZ4138" s="126" t="s">
        <v>1931</v>
      </c>
      <c r="BA4138" s="126" t="str">
        <f t="shared" si="533"/>
        <v>RXM</v>
      </c>
    </row>
    <row r="4139" spans="48:53" hidden="1" x14ac:dyDescent="0.3">
      <c r="AV4139" s="115" t="str">
        <f t="shared" si="532"/>
        <v>RXMTHE MANSE</v>
      </c>
      <c r="AW4139" s="126" t="s">
        <v>1939</v>
      </c>
      <c r="AX4139" s="126" t="s">
        <v>1940</v>
      </c>
      <c r="AY4139" s="126" t="s">
        <v>1939</v>
      </c>
      <c r="AZ4139" s="126" t="s">
        <v>1940</v>
      </c>
      <c r="BA4139" s="126" t="str">
        <f t="shared" si="533"/>
        <v>RXM</v>
      </c>
    </row>
    <row r="4140" spans="48:53" hidden="1" x14ac:dyDescent="0.3">
      <c r="AV4140" s="115" t="str">
        <f t="shared" si="532"/>
        <v>RXMTHE NOOK</v>
      </c>
      <c r="AW4140" s="126" t="s">
        <v>1880</v>
      </c>
      <c r="AX4140" s="126" t="s">
        <v>1881</v>
      </c>
      <c r="AY4140" s="126" t="s">
        <v>1880</v>
      </c>
      <c r="AZ4140" s="126" t="s">
        <v>1881</v>
      </c>
      <c r="BA4140" s="126" t="str">
        <f t="shared" si="533"/>
        <v>RXM</v>
      </c>
    </row>
    <row r="4141" spans="48:53" hidden="1" x14ac:dyDescent="0.3">
      <c r="AV4141" s="115" t="str">
        <f t="shared" si="532"/>
        <v>RXMTHE OLD VICARAGE</v>
      </c>
      <c r="AW4141" s="126" t="s">
        <v>1900</v>
      </c>
      <c r="AX4141" s="126" t="s">
        <v>1901</v>
      </c>
      <c r="AY4141" s="126" t="s">
        <v>1900</v>
      </c>
      <c r="AZ4141" s="126" t="s">
        <v>1901</v>
      </c>
      <c r="BA4141" s="126" t="str">
        <f t="shared" si="533"/>
        <v>RXM</v>
      </c>
    </row>
    <row r="4142" spans="48:53" hidden="1" x14ac:dyDescent="0.3">
      <c r="AV4142" s="115" t="str">
        <f t="shared" si="532"/>
        <v>RXMTHE RITZ BUILDING</v>
      </c>
      <c r="AW4142" s="126" t="s">
        <v>1947</v>
      </c>
      <c r="AX4142" s="126" t="s">
        <v>1948</v>
      </c>
      <c r="AY4142" s="126" t="s">
        <v>1947</v>
      </c>
      <c r="AZ4142" s="126" t="s">
        <v>1948</v>
      </c>
      <c r="BA4142" s="126" t="str">
        <f t="shared" si="533"/>
        <v>RXM</v>
      </c>
    </row>
    <row r="4143" spans="48:53" hidden="1" x14ac:dyDescent="0.3">
      <c r="AV4143" s="115" t="str">
        <f t="shared" si="532"/>
        <v>RXMTURNING POINT</v>
      </c>
      <c r="AW4143" s="126" t="s">
        <v>1955</v>
      </c>
      <c r="AX4143" s="126" t="s">
        <v>1956</v>
      </c>
      <c r="AY4143" s="126" t="s">
        <v>1955</v>
      </c>
      <c r="AZ4143" s="126" t="s">
        <v>1956</v>
      </c>
      <c r="BA4143" s="126" t="str">
        <f t="shared" si="533"/>
        <v>RXM</v>
      </c>
    </row>
    <row r="4144" spans="48:53" hidden="1" x14ac:dyDescent="0.3">
      <c r="AV4144" s="115" t="str">
        <f t="shared" si="532"/>
        <v>RXMWALTON HOSPITAL</v>
      </c>
      <c r="AW4144" s="126" t="s">
        <v>1896</v>
      </c>
      <c r="AX4144" s="126" t="s">
        <v>1897</v>
      </c>
      <c r="AY4144" s="126" t="s">
        <v>1896</v>
      </c>
      <c r="AZ4144" s="126" t="s">
        <v>1897</v>
      </c>
      <c r="BA4144" s="126" t="str">
        <f t="shared" si="533"/>
        <v>RXM</v>
      </c>
    </row>
    <row r="4145" spans="48:53" hidden="1" x14ac:dyDescent="0.3">
      <c r="AV4145" s="115" t="str">
        <f t="shared" si="532"/>
        <v>RXMWARD 1</v>
      </c>
      <c r="AW4145" s="126" t="s">
        <v>1916</v>
      </c>
      <c r="AX4145" s="126" t="s">
        <v>1917</v>
      </c>
      <c r="AY4145" s="126" t="s">
        <v>1916</v>
      </c>
      <c r="AZ4145" s="126" t="s">
        <v>1917</v>
      </c>
      <c r="BA4145" s="126" t="str">
        <f t="shared" si="533"/>
        <v>RXM</v>
      </c>
    </row>
    <row r="4146" spans="48:53" hidden="1" x14ac:dyDescent="0.3">
      <c r="AV4146" s="115" t="str">
        <f t="shared" si="532"/>
        <v>RXMWARD 2</v>
      </c>
      <c r="AW4146" s="126" t="s">
        <v>1914</v>
      </c>
      <c r="AX4146" s="126" t="s">
        <v>1915</v>
      </c>
      <c r="AY4146" s="126" t="s">
        <v>1914</v>
      </c>
      <c r="AZ4146" s="126" t="s">
        <v>1915</v>
      </c>
      <c r="BA4146" s="126" t="str">
        <f t="shared" si="533"/>
        <v>RXM</v>
      </c>
    </row>
    <row r="4147" spans="48:53" hidden="1" x14ac:dyDescent="0.3">
      <c r="AV4147" s="115" t="str">
        <f t="shared" si="532"/>
        <v>RXMWARD 32 THE PSYCHIATRIC UNIT</v>
      </c>
      <c r="AW4147" s="126" t="s">
        <v>1922</v>
      </c>
      <c r="AX4147" s="126" t="s">
        <v>1923</v>
      </c>
      <c r="AY4147" s="126" t="s">
        <v>1922</v>
      </c>
      <c r="AZ4147" s="126" t="s">
        <v>1923</v>
      </c>
      <c r="BA4147" s="126" t="str">
        <f t="shared" si="533"/>
        <v>RXM</v>
      </c>
    </row>
    <row r="4148" spans="48:53" hidden="1" x14ac:dyDescent="0.3">
      <c r="AV4148" s="115" t="str">
        <f t="shared" si="532"/>
        <v>RXMWARD 33, PSYCHIATRIC UNIT</v>
      </c>
      <c r="AW4148" s="126" t="s">
        <v>1932</v>
      </c>
      <c r="AX4148" s="126" t="s">
        <v>1933</v>
      </c>
      <c r="AY4148" s="126" t="s">
        <v>1932</v>
      </c>
      <c r="AZ4148" s="126" t="s">
        <v>1933</v>
      </c>
      <c r="BA4148" s="126" t="str">
        <f t="shared" si="533"/>
        <v>RXM</v>
      </c>
    </row>
    <row r="4149" spans="48:53" hidden="1" x14ac:dyDescent="0.3">
      <c r="AV4149" s="115" t="str">
        <f t="shared" si="532"/>
        <v>RXMWARD 34, PSYCHIATRIC UNIT</v>
      </c>
      <c r="AW4149" s="126" t="s">
        <v>1934</v>
      </c>
      <c r="AX4149" s="126" t="s">
        <v>1935</v>
      </c>
      <c r="AY4149" s="126" t="s">
        <v>1934</v>
      </c>
      <c r="AZ4149" s="126" t="s">
        <v>1935</v>
      </c>
      <c r="BA4149" s="126" t="str">
        <f t="shared" si="533"/>
        <v>RXM</v>
      </c>
    </row>
    <row r="4150" spans="48:53" hidden="1" x14ac:dyDescent="0.3">
      <c r="AV4150" s="115" t="str">
        <f t="shared" si="532"/>
        <v>RXMWARD 35, PSYCHIATRIC UNIT</v>
      </c>
      <c r="AW4150" s="126" t="s">
        <v>1936</v>
      </c>
      <c r="AX4150" s="126" t="s">
        <v>1937</v>
      </c>
      <c r="AY4150" s="126" t="s">
        <v>1936</v>
      </c>
      <c r="AZ4150" s="126" t="s">
        <v>1937</v>
      </c>
      <c r="BA4150" s="126" t="str">
        <f t="shared" si="533"/>
        <v>RXM</v>
      </c>
    </row>
    <row r="4151" spans="48:53" hidden="1" x14ac:dyDescent="0.3">
      <c r="AV4151" s="115" t="str">
        <f t="shared" si="532"/>
        <v>RXMWARD 36, PSYCHIATRIC UNIT</v>
      </c>
      <c r="AW4151" s="126" t="s">
        <v>1928</v>
      </c>
      <c r="AX4151" s="126" t="s">
        <v>1929</v>
      </c>
      <c r="AY4151" s="126" t="s">
        <v>1928</v>
      </c>
      <c r="AZ4151" s="126" t="s">
        <v>1929</v>
      </c>
      <c r="BA4151" s="126" t="str">
        <f t="shared" si="533"/>
        <v>RXM</v>
      </c>
    </row>
    <row r="4152" spans="48:53" hidden="1" x14ac:dyDescent="0.3">
      <c r="AV4152" s="115" t="str">
        <f t="shared" si="532"/>
        <v>RXMWARDS 1 &amp; 2</v>
      </c>
      <c r="AW4152" s="126" t="s">
        <v>1957</v>
      </c>
      <c r="AX4152" s="126" t="s">
        <v>1958</v>
      </c>
      <c r="AY4152" s="126" t="s">
        <v>1957</v>
      </c>
      <c r="AZ4152" s="126" t="s">
        <v>1958</v>
      </c>
      <c r="BA4152" s="126" t="str">
        <f t="shared" si="533"/>
        <v>RXM</v>
      </c>
    </row>
    <row r="4153" spans="48:53" hidden="1" x14ac:dyDescent="0.3">
      <c r="AV4153" s="115" t="str">
        <f t="shared" si="532"/>
        <v>RXNACCRINGTON VICTORIA HOSPITAL - RXN06</v>
      </c>
      <c r="AW4153" s="126" t="s">
        <v>349</v>
      </c>
      <c r="AX4153" s="126" t="s">
        <v>10758</v>
      </c>
      <c r="AY4153" s="126" t="s">
        <v>349</v>
      </c>
      <c r="AZ4153" s="126" t="s">
        <v>5331</v>
      </c>
      <c r="BA4153" s="126" t="str">
        <f t="shared" si="533"/>
        <v>RXN</v>
      </c>
    </row>
    <row r="4154" spans="48:53" hidden="1" x14ac:dyDescent="0.3">
      <c r="AV4154" s="115" t="str">
        <f t="shared" si="532"/>
        <v>RXNBLACKBURN ROYAL INFIRMARY - RXN07</v>
      </c>
      <c r="AW4154" s="126" t="s">
        <v>350</v>
      </c>
      <c r="AX4154" s="126" t="s">
        <v>10759</v>
      </c>
      <c r="AY4154" s="126" t="s">
        <v>350</v>
      </c>
      <c r="AZ4154" s="126" t="s">
        <v>9772</v>
      </c>
      <c r="BA4154" s="126" t="str">
        <f t="shared" si="533"/>
        <v>RXN</v>
      </c>
    </row>
    <row r="4155" spans="48:53" hidden="1" x14ac:dyDescent="0.3">
      <c r="AV4155" s="115" t="str">
        <f t="shared" si="532"/>
        <v>RXNBLACKPOOL VICTORIA HOSPITAL - RXN08</v>
      </c>
      <c r="AW4155" s="126" t="s">
        <v>351</v>
      </c>
      <c r="AX4155" s="126" t="s">
        <v>10760</v>
      </c>
      <c r="AY4155" s="126" t="s">
        <v>351</v>
      </c>
      <c r="AZ4155" s="126" t="s">
        <v>5375</v>
      </c>
      <c r="BA4155" s="126" t="str">
        <f t="shared" si="533"/>
        <v>RXN</v>
      </c>
    </row>
    <row r="4156" spans="48:53" hidden="1" x14ac:dyDescent="0.3">
      <c r="AV4156" s="115" t="str">
        <f t="shared" si="532"/>
        <v>RXNCHORLEY AND SOUTH RIBBLE HOSPITAL - RXN01</v>
      </c>
      <c r="AW4156" s="126" t="s">
        <v>352</v>
      </c>
      <c r="AX4156" s="126" t="s">
        <v>10761</v>
      </c>
      <c r="AY4156" s="126" t="s">
        <v>352</v>
      </c>
      <c r="AZ4156" s="126" t="s">
        <v>5342</v>
      </c>
      <c r="BA4156" s="126" t="str">
        <f t="shared" si="533"/>
        <v>RXN</v>
      </c>
    </row>
    <row r="4157" spans="48:53" hidden="1" x14ac:dyDescent="0.3">
      <c r="AV4157" s="115" t="str">
        <f t="shared" si="532"/>
        <v>RXNPENDLE COMMUNITY HOSPITAL - RXN20</v>
      </c>
      <c r="AW4157" s="126" t="s">
        <v>827</v>
      </c>
      <c r="AX4157" s="126" t="s">
        <v>10762</v>
      </c>
      <c r="AY4157" s="126" t="s">
        <v>827</v>
      </c>
      <c r="AZ4157" s="126" t="s">
        <v>9773</v>
      </c>
      <c r="BA4157" s="126" t="str">
        <f t="shared" si="533"/>
        <v>RXN</v>
      </c>
    </row>
    <row r="4158" spans="48:53" hidden="1" x14ac:dyDescent="0.3">
      <c r="AV4158" s="115" t="str">
        <f t="shared" si="532"/>
        <v>RXNROYAL PRESTON HOSPITAL - RXN02</v>
      </c>
      <c r="AW4158" s="126" t="s">
        <v>828</v>
      </c>
      <c r="AX4158" s="126" t="s">
        <v>10763</v>
      </c>
      <c r="AY4158" s="126" t="s">
        <v>828</v>
      </c>
      <c r="AZ4158" s="126" t="s">
        <v>5352</v>
      </c>
      <c r="BA4158" s="126" t="str">
        <f t="shared" si="533"/>
        <v>RXN</v>
      </c>
    </row>
    <row r="4159" spans="48:53" hidden="1" x14ac:dyDescent="0.3">
      <c r="AV4159" s="115" t="str">
        <f t="shared" si="532"/>
        <v>RXPBISHOP AUCKLAND HOSPITAL - RXPBA</v>
      </c>
      <c r="AW4159" s="126" t="s">
        <v>829</v>
      </c>
      <c r="AX4159" s="126" t="s">
        <v>10764</v>
      </c>
      <c r="AY4159" s="126" t="s">
        <v>829</v>
      </c>
      <c r="AZ4159" s="126" t="s">
        <v>9774</v>
      </c>
      <c r="BA4159" s="126" t="str">
        <f t="shared" si="533"/>
        <v>RXP</v>
      </c>
    </row>
    <row r="4160" spans="48:53" hidden="1" x14ac:dyDescent="0.3">
      <c r="AV4160" s="115" t="str">
        <f t="shared" si="532"/>
        <v>RXPCHESTER LE STREET HOSPITAL - RXPCC</v>
      </c>
      <c r="AW4160" s="126" t="s">
        <v>830</v>
      </c>
      <c r="AX4160" s="126" t="s">
        <v>10765</v>
      </c>
      <c r="AY4160" s="126" t="s">
        <v>830</v>
      </c>
      <c r="AZ4160" s="126" t="s">
        <v>9775</v>
      </c>
      <c r="BA4160" s="126" t="str">
        <f t="shared" si="533"/>
        <v>RXP</v>
      </c>
    </row>
    <row r="4161" spans="48:53" hidden="1" x14ac:dyDescent="0.3">
      <c r="AV4161" s="115" t="str">
        <f t="shared" si="532"/>
        <v>RXPDARLINGTON MEMORIAL HOSPITAL - RXPDA</v>
      </c>
      <c r="AW4161" s="126" t="s">
        <v>831</v>
      </c>
      <c r="AX4161" s="126" t="s">
        <v>10766</v>
      </c>
      <c r="AY4161" s="126" t="s">
        <v>831</v>
      </c>
      <c r="AZ4161" s="126" t="s">
        <v>9776</v>
      </c>
      <c r="BA4161" s="126" t="str">
        <f t="shared" si="533"/>
        <v>RXP</v>
      </c>
    </row>
    <row r="4162" spans="48:53" hidden="1" x14ac:dyDescent="0.3">
      <c r="AV4162" s="115" t="str">
        <f t="shared" si="532"/>
        <v>RXPHOMELANDS HOSPITAL - RXPBB</v>
      </c>
      <c r="AW4162" s="126" t="s">
        <v>832</v>
      </c>
      <c r="AX4162" s="126" t="s">
        <v>10767</v>
      </c>
      <c r="AY4162" s="126" t="s">
        <v>832</v>
      </c>
      <c r="AZ4162" s="126" t="s">
        <v>9777</v>
      </c>
      <c r="BA4162" s="126" t="str">
        <f t="shared" si="533"/>
        <v>RXP</v>
      </c>
    </row>
    <row r="4163" spans="48:53" hidden="1" x14ac:dyDescent="0.3">
      <c r="AV4163" s="115" t="str">
        <f t="shared" si="532"/>
        <v>RXPRICHARDSON COMMUNITY HOSPITAL</v>
      </c>
      <c r="AW4163" s="126" t="s">
        <v>8863</v>
      </c>
      <c r="AX4163" s="126" t="s">
        <v>9778</v>
      </c>
      <c r="AY4163" s="126" t="s">
        <v>8863</v>
      </c>
      <c r="AZ4163" s="126" t="s">
        <v>9778</v>
      </c>
      <c r="BA4163" s="126" t="str">
        <f t="shared" si="533"/>
        <v>RXP</v>
      </c>
    </row>
    <row r="4164" spans="48:53" hidden="1" x14ac:dyDescent="0.3">
      <c r="AV4164" s="115" t="str">
        <f t="shared" ref="AV4164:AV4227" si="534">CONCATENATE(LEFT(AW4164, 3),AX4164)</f>
        <v>RXPSEDGEFIELD COMMUNITY HOSPITAL</v>
      </c>
      <c r="AW4164" s="126" t="s">
        <v>8862</v>
      </c>
      <c r="AX4164" s="126" t="s">
        <v>9779</v>
      </c>
      <c r="AY4164" s="126" t="s">
        <v>8862</v>
      </c>
      <c r="AZ4164" s="126" t="s">
        <v>9779</v>
      </c>
      <c r="BA4164" s="126" t="str">
        <f t="shared" ref="BA4164:BA4227" si="535">LEFT(AY4164,3)</f>
        <v>RXP</v>
      </c>
    </row>
    <row r="4165" spans="48:53" hidden="1" x14ac:dyDescent="0.3">
      <c r="AV4165" s="115" t="str">
        <f t="shared" si="534"/>
        <v>RXPSHOTLEY BRIDGE HOSPITAL SITE - RXPCW</v>
      </c>
      <c r="AW4165" s="126" t="s">
        <v>833</v>
      </c>
      <c r="AX4165" s="126" t="s">
        <v>10768</v>
      </c>
      <c r="AY4165" s="126" t="s">
        <v>833</v>
      </c>
      <c r="AZ4165" s="126" t="s">
        <v>9780</v>
      </c>
      <c r="BA4165" s="126" t="str">
        <f t="shared" si="535"/>
        <v>RXP</v>
      </c>
    </row>
    <row r="4166" spans="48:53" hidden="1" x14ac:dyDescent="0.3">
      <c r="AV4166" s="115" t="str">
        <f t="shared" si="534"/>
        <v>RXPSOUTH MOOR HOSPITAL SITE - RXPCX</v>
      </c>
      <c r="AW4166" s="126" t="s">
        <v>834</v>
      </c>
      <c r="AX4166" s="126" t="s">
        <v>10769</v>
      </c>
      <c r="AY4166" s="126" t="s">
        <v>834</v>
      </c>
      <c r="AZ4166" s="126" t="s">
        <v>9781</v>
      </c>
      <c r="BA4166" s="126" t="str">
        <f t="shared" si="535"/>
        <v>RXP</v>
      </c>
    </row>
    <row r="4167" spans="48:53" hidden="1" x14ac:dyDescent="0.3">
      <c r="AV4167" s="115" t="str">
        <f t="shared" si="534"/>
        <v>RXPSOUTH TYNESIDE DISTRICT HOSPITAL</v>
      </c>
      <c r="AW4167" s="126" t="s">
        <v>8776</v>
      </c>
      <c r="AX4167" s="126" t="s">
        <v>8734</v>
      </c>
      <c r="AY4167" s="126" t="s">
        <v>8776</v>
      </c>
      <c r="AZ4167" s="126" t="s">
        <v>8734</v>
      </c>
      <c r="BA4167" s="126" t="str">
        <f t="shared" si="535"/>
        <v>RXP</v>
      </c>
    </row>
    <row r="4168" spans="48:53" hidden="1" x14ac:dyDescent="0.3">
      <c r="AV4168" s="115" t="str">
        <f t="shared" si="534"/>
        <v>RXPSUNDERLAND ROYAL HOSPITAL</v>
      </c>
      <c r="AW4168" s="126" t="s">
        <v>8777</v>
      </c>
      <c r="AX4168" s="126" t="s">
        <v>6643</v>
      </c>
      <c r="AY4168" s="126" t="s">
        <v>8777</v>
      </c>
      <c r="AZ4168" s="126" t="s">
        <v>6643</v>
      </c>
      <c r="BA4168" s="126" t="str">
        <f t="shared" si="535"/>
        <v>RXP</v>
      </c>
    </row>
    <row r="4169" spans="48:53" hidden="1" x14ac:dyDescent="0.3">
      <c r="AV4169" s="115" t="str">
        <f t="shared" si="534"/>
        <v>RXPTREATMENT CENTRE - RXPTC</v>
      </c>
      <c r="AW4169" s="126" t="s">
        <v>835</v>
      </c>
      <c r="AX4169" s="126" t="s">
        <v>10770</v>
      </c>
      <c r="AY4169" s="126" t="s">
        <v>835</v>
      </c>
      <c r="AZ4169" s="126" t="s">
        <v>9782</v>
      </c>
      <c r="BA4169" s="126" t="str">
        <f t="shared" si="535"/>
        <v>RXP</v>
      </c>
    </row>
    <row r="4170" spans="48:53" hidden="1" x14ac:dyDescent="0.3">
      <c r="AV4170" s="115" t="str">
        <f t="shared" si="534"/>
        <v>RXPUNIVERSITY HOSPITAL OF NORTH DURHAM - RXPCP</v>
      </c>
      <c r="AW4170" s="126" t="s">
        <v>836</v>
      </c>
      <c r="AX4170" s="126" t="s">
        <v>10771</v>
      </c>
      <c r="AY4170" s="126" t="s">
        <v>836</v>
      </c>
      <c r="AZ4170" s="126" t="s">
        <v>6349</v>
      </c>
      <c r="BA4170" s="126" t="str">
        <f t="shared" si="535"/>
        <v>RXP</v>
      </c>
    </row>
    <row r="4171" spans="48:53" hidden="1" x14ac:dyDescent="0.3">
      <c r="AV4171" s="115" t="str">
        <f t="shared" si="534"/>
        <v>RXPWEARDALE COMMUNITY HOSPITAL</v>
      </c>
      <c r="AW4171" s="126" t="s">
        <v>8864</v>
      </c>
      <c r="AX4171" s="126" t="s">
        <v>9783</v>
      </c>
      <c r="AY4171" s="126" t="s">
        <v>8864</v>
      </c>
      <c r="AZ4171" s="126" t="s">
        <v>9783</v>
      </c>
      <c r="BA4171" s="126" t="str">
        <f t="shared" si="535"/>
        <v>RXP</v>
      </c>
    </row>
    <row r="4172" spans="48:53" hidden="1" x14ac:dyDescent="0.3">
      <c r="AV4172" s="115" t="str">
        <f t="shared" si="534"/>
        <v>RXQAMERSHAM HEALTH CENTRE</v>
      </c>
      <c r="AW4172" s="126" t="s">
        <v>837</v>
      </c>
      <c r="AX4172" s="126" t="s">
        <v>9784</v>
      </c>
      <c r="AY4172" s="126" t="s">
        <v>837</v>
      </c>
      <c r="AZ4172" s="126" t="s">
        <v>9784</v>
      </c>
      <c r="BA4172" s="126" t="str">
        <f t="shared" si="535"/>
        <v>RXQ</v>
      </c>
    </row>
    <row r="4173" spans="48:53" hidden="1" x14ac:dyDescent="0.3">
      <c r="AV4173" s="115" t="str">
        <f t="shared" si="534"/>
        <v>RXQAMERSHAM HOSPITAL</v>
      </c>
      <c r="AW4173" s="126" t="s">
        <v>838</v>
      </c>
      <c r="AX4173" s="126" t="s">
        <v>9785</v>
      </c>
      <c r="AY4173" s="126" t="s">
        <v>838</v>
      </c>
      <c r="AZ4173" s="126" t="s">
        <v>9785</v>
      </c>
      <c r="BA4173" s="126" t="str">
        <f t="shared" si="535"/>
        <v>RXQ</v>
      </c>
    </row>
    <row r="4174" spans="48:53" hidden="1" x14ac:dyDescent="0.3">
      <c r="AV4174" s="115" t="str">
        <f t="shared" si="534"/>
        <v>RXQAPPLEYARD</v>
      </c>
      <c r="AW4174" s="126" t="s">
        <v>839</v>
      </c>
      <c r="AX4174" s="126" t="s">
        <v>9786</v>
      </c>
      <c r="AY4174" s="126" t="s">
        <v>839</v>
      </c>
      <c r="AZ4174" s="126" t="s">
        <v>9786</v>
      </c>
      <c r="BA4174" s="126" t="str">
        <f t="shared" si="535"/>
        <v>RXQ</v>
      </c>
    </row>
    <row r="4175" spans="48:53" hidden="1" x14ac:dyDescent="0.3">
      <c r="AV4175" s="115" t="str">
        <f t="shared" si="534"/>
        <v>RXQAYSGARTH MEDICAL CENTRE</v>
      </c>
      <c r="AW4175" s="126" t="s">
        <v>840</v>
      </c>
      <c r="AX4175" s="126" t="s">
        <v>9787</v>
      </c>
      <c r="AY4175" s="126" t="s">
        <v>840</v>
      </c>
      <c r="AZ4175" s="126" t="s">
        <v>9787</v>
      </c>
      <c r="BA4175" s="126" t="str">
        <f t="shared" si="535"/>
        <v>RXQ</v>
      </c>
    </row>
    <row r="4176" spans="48:53" hidden="1" x14ac:dyDescent="0.3">
      <c r="AV4176" s="115" t="str">
        <f t="shared" si="534"/>
        <v>RXQBUCKINGHAM HOSPITAL</v>
      </c>
      <c r="AW4176" s="126" t="s">
        <v>8816</v>
      </c>
      <c r="AX4176" s="126" t="s">
        <v>9788</v>
      </c>
      <c r="AY4176" s="126" t="s">
        <v>8816</v>
      </c>
      <c r="AZ4176" s="126" t="s">
        <v>9788</v>
      </c>
      <c r="BA4176" s="126" t="str">
        <f t="shared" si="535"/>
        <v>RXQ</v>
      </c>
    </row>
    <row r="4177" spans="48:53" hidden="1" x14ac:dyDescent="0.3">
      <c r="AV4177" s="115" t="str">
        <f t="shared" si="534"/>
        <v>RXQFLORENCE NIGHTINGALE HOSPICE</v>
      </c>
      <c r="AW4177" s="126" t="s">
        <v>8817</v>
      </c>
      <c r="AX4177" s="126" t="s">
        <v>9789</v>
      </c>
      <c r="AY4177" s="126" t="s">
        <v>8817</v>
      </c>
      <c r="AZ4177" s="126" t="s">
        <v>9789</v>
      </c>
      <c r="BA4177" s="126" t="str">
        <f t="shared" si="535"/>
        <v>RXQ</v>
      </c>
    </row>
    <row r="4178" spans="48:53" hidden="1" x14ac:dyDescent="0.3">
      <c r="AV4178" s="115" t="str">
        <f t="shared" si="534"/>
        <v>RXQMARLOW HOSPITAL</v>
      </c>
      <c r="AW4178" s="126" t="s">
        <v>8818</v>
      </c>
      <c r="AX4178" s="126" t="s">
        <v>9790</v>
      </c>
      <c r="AY4178" s="126" t="s">
        <v>8818</v>
      </c>
      <c r="AZ4178" s="126" t="s">
        <v>9790</v>
      </c>
      <c r="BA4178" s="126" t="str">
        <f t="shared" si="535"/>
        <v>RXQ</v>
      </c>
    </row>
    <row r="4179" spans="48:53" hidden="1" x14ac:dyDescent="0.3">
      <c r="AV4179" s="115" t="str">
        <f t="shared" si="534"/>
        <v>RXQMILTON KEYNES GENERAL HOSPITAL</v>
      </c>
      <c r="AW4179" s="126" t="s">
        <v>353</v>
      </c>
      <c r="AX4179" s="126" t="s">
        <v>9791</v>
      </c>
      <c r="AY4179" s="126" t="s">
        <v>353</v>
      </c>
      <c r="AZ4179" s="126" t="s">
        <v>9791</v>
      </c>
      <c r="BA4179" s="126" t="str">
        <f t="shared" si="535"/>
        <v>RXQ</v>
      </c>
    </row>
    <row r="4180" spans="48:53" hidden="1" x14ac:dyDescent="0.3">
      <c r="AV4180" s="115" t="str">
        <f t="shared" si="534"/>
        <v>RXQNORTH END SURGERY</v>
      </c>
      <c r="AW4180" s="126" t="s">
        <v>354</v>
      </c>
      <c r="AX4180" s="126" t="s">
        <v>9792</v>
      </c>
      <c r="AY4180" s="126" t="s">
        <v>354</v>
      </c>
      <c r="AZ4180" s="126" t="s">
        <v>9792</v>
      </c>
      <c r="BA4180" s="126" t="str">
        <f t="shared" si="535"/>
        <v>RXQ</v>
      </c>
    </row>
    <row r="4181" spans="48:53" hidden="1" x14ac:dyDescent="0.3">
      <c r="AV4181" s="115" t="str">
        <f t="shared" si="534"/>
        <v>RXQSTOKE MANDEVILLE HOSPITAL</v>
      </c>
      <c r="AW4181" s="126" t="s">
        <v>355</v>
      </c>
      <c r="AX4181" s="126" t="s">
        <v>9793</v>
      </c>
      <c r="AY4181" s="126" t="s">
        <v>355</v>
      </c>
      <c r="AZ4181" s="126" t="s">
        <v>9793</v>
      </c>
      <c r="BA4181" s="126" t="str">
        <f t="shared" si="535"/>
        <v>RXQ</v>
      </c>
    </row>
    <row r="4182" spans="48:53" hidden="1" x14ac:dyDescent="0.3">
      <c r="AV4182" s="115" t="str">
        <f t="shared" si="534"/>
        <v>RXQTHAME HOSPITAL</v>
      </c>
      <c r="AW4182" s="126" t="s">
        <v>8819</v>
      </c>
      <c r="AX4182" s="126" t="s">
        <v>9794</v>
      </c>
      <c r="AY4182" s="126" t="s">
        <v>8819</v>
      </c>
      <c r="AZ4182" s="126" t="s">
        <v>9794</v>
      </c>
      <c r="BA4182" s="126" t="str">
        <f t="shared" si="535"/>
        <v>RXQ</v>
      </c>
    </row>
    <row r="4183" spans="48:53" hidden="1" x14ac:dyDescent="0.3">
      <c r="AV4183" s="115" t="str">
        <f t="shared" si="534"/>
        <v>RXQWYCOMBE HOSPITAL</v>
      </c>
      <c r="AW4183" s="126" t="s">
        <v>356</v>
      </c>
      <c r="AX4183" s="126" t="s">
        <v>9795</v>
      </c>
      <c r="AY4183" s="126" t="s">
        <v>356</v>
      </c>
      <c r="AZ4183" s="126" t="s">
        <v>9795</v>
      </c>
      <c r="BA4183" s="126" t="str">
        <f t="shared" si="535"/>
        <v>RXQ</v>
      </c>
    </row>
    <row r="4184" spans="48:53" hidden="1" x14ac:dyDescent="0.3">
      <c r="AV4184" s="115" t="str">
        <f t="shared" si="534"/>
        <v>RXRACCRINGTON VICTORIA HOSPITAL</v>
      </c>
      <c r="AW4184" s="126" t="s">
        <v>8778</v>
      </c>
      <c r="AX4184" s="126" t="s">
        <v>5331</v>
      </c>
      <c r="AY4184" s="126" t="s">
        <v>8778</v>
      </c>
      <c r="AZ4184" s="126" t="s">
        <v>5331</v>
      </c>
      <c r="BA4184" s="126" t="str">
        <f t="shared" si="535"/>
        <v>RXR</v>
      </c>
    </row>
    <row r="4185" spans="48:53" hidden="1" x14ac:dyDescent="0.3">
      <c r="AV4185" s="115" t="str">
        <f t="shared" si="534"/>
        <v>RXRBLACKBURN BIRTH CENTRE</v>
      </c>
      <c r="AW4185" s="126" t="s">
        <v>8779</v>
      </c>
      <c r="AX4185" s="126" t="s">
        <v>8780</v>
      </c>
      <c r="AY4185" s="126" t="s">
        <v>8779</v>
      </c>
      <c r="AZ4185" s="126" t="s">
        <v>8780</v>
      </c>
      <c r="BA4185" s="126" t="str">
        <f t="shared" si="535"/>
        <v>RXR</v>
      </c>
    </row>
    <row r="4186" spans="48:53" hidden="1" x14ac:dyDescent="0.3">
      <c r="AV4186" s="115" t="str">
        <f t="shared" si="534"/>
        <v>RXRBLACKBURN HOSPITALS - RXR01</v>
      </c>
      <c r="AW4186" s="126" t="s">
        <v>357</v>
      </c>
      <c r="AX4186" s="126" t="s">
        <v>10772</v>
      </c>
      <c r="AY4186" s="126" t="s">
        <v>357</v>
      </c>
      <c r="AZ4186" s="126" t="s">
        <v>9796</v>
      </c>
      <c r="BA4186" s="126" t="str">
        <f t="shared" si="535"/>
        <v>RXR</v>
      </c>
    </row>
    <row r="4187" spans="48:53" hidden="1" x14ac:dyDescent="0.3">
      <c r="AV4187" s="115" t="str">
        <f t="shared" si="534"/>
        <v>RXRBURNLEY GENERAL HOSPITAL - RXR10</v>
      </c>
      <c r="AW4187" s="126" t="s">
        <v>358</v>
      </c>
      <c r="AX4187" s="126" t="s">
        <v>10773</v>
      </c>
      <c r="AY4187" s="126" t="s">
        <v>358</v>
      </c>
      <c r="AZ4187" s="126" t="s">
        <v>5333</v>
      </c>
      <c r="BA4187" s="126" t="str">
        <f t="shared" si="535"/>
        <v>RXR</v>
      </c>
    </row>
    <row r="4188" spans="48:53" hidden="1" x14ac:dyDescent="0.3">
      <c r="AV4188" s="115" t="str">
        <f t="shared" si="534"/>
        <v>RXRBURNLEY HOSPITALS - RXR02</v>
      </c>
      <c r="AW4188" s="126" t="s">
        <v>970</v>
      </c>
      <c r="AX4188" s="126" t="s">
        <v>10774</v>
      </c>
      <c r="AY4188" s="126" t="s">
        <v>970</v>
      </c>
      <c r="AZ4188" s="126" t="s">
        <v>9797</v>
      </c>
      <c r="BA4188" s="126" t="str">
        <f t="shared" si="535"/>
        <v>RXR</v>
      </c>
    </row>
    <row r="4189" spans="48:53" hidden="1" x14ac:dyDescent="0.3">
      <c r="AV4189" s="115" t="str">
        <f t="shared" si="534"/>
        <v>RXRCLITHEROE COMMUNITY HOSPITAL</v>
      </c>
      <c r="AW4189" s="134" t="s">
        <v>9850</v>
      </c>
      <c r="AX4189" s="134" t="s">
        <v>9851</v>
      </c>
      <c r="AY4189" s="134" t="s">
        <v>9850</v>
      </c>
      <c r="AZ4189" s="134" t="s">
        <v>9851</v>
      </c>
      <c r="BA4189" s="126" t="str">
        <f t="shared" si="535"/>
        <v>RXR</v>
      </c>
    </row>
    <row r="4190" spans="48:53" hidden="1" x14ac:dyDescent="0.3">
      <c r="AV4190" s="115" t="str">
        <f t="shared" si="534"/>
        <v>RXRPENDLE COMMUNITY HOSPITAL - RXR50</v>
      </c>
      <c r="AW4190" s="126" t="s">
        <v>971</v>
      </c>
      <c r="AX4190" s="126" t="s">
        <v>10775</v>
      </c>
      <c r="AY4190" s="126" t="s">
        <v>971</v>
      </c>
      <c r="AZ4190" s="126" t="s">
        <v>9773</v>
      </c>
      <c r="BA4190" s="126" t="str">
        <f t="shared" si="535"/>
        <v>RXR</v>
      </c>
    </row>
    <row r="4191" spans="48:53" hidden="1" x14ac:dyDescent="0.3">
      <c r="AV4191" s="115" t="str">
        <f t="shared" si="534"/>
        <v>RXRROSSENDALE HOSPITAL - RXR40</v>
      </c>
      <c r="AW4191" s="126" t="s">
        <v>972</v>
      </c>
      <c r="AX4191" s="126" t="s">
        <v>10776</v>
      </c>
      <c r="AY4191" s="126" t="s">
        <v>972</v>
      </c>
      <c r="AZ4191" s="126" t="s">
        <v>5338</v>
      </c>
      <c r="BA4191" s="126" t="str">
        <f t="shared" si="535"/>
        <v>RXR</v>
      </c>
    </row>
    <row r="4192" spans="48:53" hidden="1" x14ac:dyDescent="0.3">
      <c r="AV4192" s="115" t="str">
        <f t="shared" si="534"/>
        <v>RXRROSSENDALE PRIMARY CARE CENTRE</v>
      </c>
      <c r="AW4192" s="126" t="s">
        <v>8781</v>
      </c>
      <c r="AX4192" s="126" t="s">
        <v>8782</v>
      </c>
      <c r="AY4192" s="126" t="s">
        <v>8781</v>
      </c>
      <c r="AZ4192" s="126" t="s">
        <v>8782</v>
      </c>
      <c r="BA4192" s="126" t="str">
        <f t="shared" si="535"/>
        <v>RXR</v>
      </c>
    </row>
    <row r="4193" spans="48:53" hidden="1" x14ac:dyDescent="0.3">
      <c r="AV4193" s="115" t="str">
        <f t="shared" si="534"/>
        <v>RXRROYAL BLACKBURN HOSPITAL - RXR20</v>
      </c>
      <c r="AW4193" s="126" t="s">
        <v>973</v>
      </c>
      <c r="AX4193" s="126" t="s">
        <v>10777</v>
      </c>
      <c r="AY4193" s="126" t="s">
        <v>973</v>
      </c>
      <c r="AZ4193" s="126" t="s">
        <v>5317</v>
      </c>
      <c r="BA4193" s="126" t="str">
        <f t="shared" si="535"/>
        <v>RXR</v>
      </c>
    </row>
    <row r="4194" spans="48:53" hidden="1" x14ac:dyDescent="0.3">
      <c r="AV4194" s="115" t="str">
        <f t="shared" si="534"/>
        <v>RXTARDENLEIGH</v>
      </c>
      <c r="AW4194" s="126" t="s">
        <v>1530</v>
      </c>
      <c r="AX4194" s="126" t="s">
        <v>1531</v>
      </c>
      <c r="AY4194" s="126" t="s">
        <v>1530</v>
      </c>
      <c r="AZ4194" s="126" t="s">
        <v>1531</v>
      </c>
      <c r="BA4194" s="126" t="str">
        <f t="shared" si="535"/>
        <v>RXT</v>
      </c>
    </row>
    <row r="4195" spans="48:53" hidden="1" x14ac:dyDescent="0.3">
      <c r="AV4195" s="115" t="str">
        <f t="shared" si="534"/>
        <v>RXTASHCROFT</v>
      </c>
      <c r="AW4195" s="126" t="s">
        <v>1532</v>
      </c>
      <c r="AX4195" s="126" t="s">
        <v>1533</v>
      </c>
      <c r="AY4195" s="126" t="s">
        <v>1532</v>
      </c>
      <c r="AZ4195" s="126" t="s">
        <v>1533</v>
      </c>
      <c r="BA4195" s="126" t="str">
        <f t="shared" si="535"/>
        <v>RXT</v>
      </c>
    </row>
    <row r="4196" spans="48:53" hidden="1" x14ac:dyDescent="0.3">
      <c r="AV4196" s="115" t="str">
        <f t="shared" si="534"/>
        <v>RXTCHELMSLEY WOOD OPS CWOA</v>
      </c>
      <c r="AW4196" s="126" t="s">
        <v>1639</v>
      </c>
      <c r="AX4196" s="126" t="s">
        <v>1640</v>
      </c>
      <c r="AY4196" s="126" t="s">
        <v>1639</v>
      </c>
      <c r="AZ4196" s="126" t="s">
        <v>1640</v>
      </c>
      <c r="BA4196" s="126" t="str">
        <f t="shared" si="535"/>
        <v>RXT</v>
      </c>
    </row>
    <row r="4197" spans="48:53" hidden="1" x14ac:dyDescent="0.3">
      <c r="AV4197" s="115" t="str">
        <f t="shared" si="534"/>
        <v>RXTDAN MOONEY HOUSE</v>
      </c>
      <c r="AW4197" s="126" t="s">
        <v>8189</v>
      </c>
      <c r="AX4197" s="126" t="s">
        <v>9798</v>
      </c>
      <c r="AY4197" s="126" t="s">
        <v>8189</v>
      </c>
      <c r="AZ4197" s="126" t="s">
        <v>9798</v>
      </c>
      <c r="BA4197" s="126" t="str">
        <f t="shared" si="535"/>
        <v>RXT</v>
      </c>
    </row>
    <row r="4198" spans="48:53" hidden="1" x14ac:dyDescent="0.3">
      <c r="AV4198" s="115" t="str">
        <f t="shared" si="534"/>
        <v>RXTDAVID BROMLEY</v>
      </c>
      <c r="AW4198" s="126" t="s">
        <v>8177</v>
      </c>
      <c r="AX4198" s="126" t="s">
        <v>9799</v>
      </c>
      <c r="AY4198" s="126" t="s">
        <v>8177</v>
      </c>
      <c r="AZ4198" s="126" t="s">
        <v>9799</v>
      </c>
      <c r="BA4198" s="126" t="str">
        <f t="shared" si="535"/>
        <v>RXT</v>
      </c>
    </row>
    <row r="4199" spans="48:53" hidden="1" x14ac:dyDescent="0.3">
      <c r="AV4199" s="115" t="str">
        <f t="shared" si="534"/>
        <v>RXTEATING DISORDERS, THE BARBERRY</v>
      </c>
      <c r="AW4199" s="126" t="s">
        <v>1583</v>
      </c>
      <c r="AX4199" s="126" t="s">
        <v>1584</v>
      </c>
      <c r="AY4199" s="126" t="s">
        <v>1583</v>
      </c>
      <c r="AZ4199" s="126" t="s">
        <v>1584</v>
      </c>
      <c r="BA4199" s="126" t="str">
        <f t="shared" si="535"/>
        <v>RXT</v>
      </c>
    </row>
    <row r="4200" spans="48:53" hidden="1" x14ac:dyDescent="0.3">
      <c r="AV4200" s="115" t="str">
        <f t="shared" si="534"/>
        <v>RXTEDEN UNIT</v>
      </c>
      <c r="AW4200" s="126" t="s">
        <v>1565</v>
      </c>
      <c r="AX4200" s="126" t="s">
        <v>1566</v>
      </c>
      <c r="AY4200" s="126" t="s">
        <v>1565</v>
      </c>
      <c r="AZ4200" s="126" t="s">
        <v>1566</v>
      </c>
      <c r="BA4200" s="126" t="str">
        <f t="shared" si="535"/>
        <v>RXT</v>
      </c>
    </row>
    <row r="4201" spans="48:53" hidden="1" x14ac:dyDescent="0.3">
      <c r="AV4201" s="115" t="str">
        <f t="shared" si="534"/>
        <v>RXTEDENDALE/HILLDALE</v>
      </c>
      <c r="AW4201" s="126" t="s">
        <v>1534</v>
      </c>
      <c r="AX4201" s="126" t="s">
        <v>1535</v>
      </c>
      <c r="AY4201" s="126" t="s">
        <v>1534</v>
      </c>
      <c r="AZ4201" s="126" t="s">
        <v>1535</v>
      </c>
      <c r="BA4201" s="126" t="str">
        <f t="shared" si="535"/>
        <v>RXT</v>
      </c>
    </row>
    <row r="4202" spans="48:53" hidden="1" x14ac:dyDescent="0.3">
      <c r="AV4202" s="115" t="str">
        <f t="shared" si="534"/>
        <v>RXTEDGBASTON OPS EBOA</v>
      </c>
      <c r="AW4202" s="126" t="s">
        <v>1619</v>
      </c>
      <c r="AX4202" s="126" t="s">
        <v>1620</v>
      </c>
      <c r="AY4202" s="126" t="s">
        <v>1619</v>
      </c>
      <c r="AZ4202" s="126" t="s">
        <v>1620</v>
      </c>
      <c r="BA4202" s="126" t="str">
        <f t="shared" si="535"/>
        <v>RXT</v>
      </c>
    </row>
    <row r="4203" spans="48:53" hidden="1" x14ac:dyDescent="0.3">
      <c r="AV4203" s="115" t="str">
        <f t="shared" si="534"/>
        <v>RXTENDEAVOUR COURT</v>
      </c>
      <c r="AW4203" s="126" t="s">
        <v>8178</v>
      </c>
      <c r="AX4203" s="126" t="s">
        <v>9800</v>
      </c>
      <c r="AY4203" s="126" t="s">
        <v>8178</v>
      </c>
      <c r="AZ4203" s="126" t="s">
        <v>9800</v>
      </c>
      <c r="BA4203" s="126" t="str">
        <f t="shared" si="535"/>
        <v>RXT</v>
      </c>
    </row>
    <row r="4204" spans="48:53" hidden="1" x14ac:dyDescent="0.3">
      <c r="AV4204" s="115" t="str">
        <f t="shared" si="534"/>
        <v>RXTENDEAVOUR HOUSE</v>
      </c>
      <c r="AW4204" s="126" t="s">
        <v>8179</v>
      </c>
      <c r="AX4204" s="126" t="s">
        <v>9801</v>
      </c>
      <c r="AY4204" s="126" t="s">
        <v>8179</v>
      </c>
      <c r="AZ4204" s="126" t="s">
        <v>9801</v>
      </c>
      <c r="BA4204" s="126" t="str">
        <f t="shared" si="535"/>
        <v>RXT</v>
      </c>
    </row>
    <row r="4205" spans="48:53" hidden="1" x14ac:dyDescent="0.3">
      <c r="AV4205" s="115" t="str">
        <f t="shared" si="534"/>
        <v>RXTERDINGTON OPS EDOA</v>
      </c>
      <c r="AW4205" s="126" t="s">
        <v>1629</v>
      </c>
      <c r="AX4205" s="126" t="s">
        <v>1630</v>
      </c>
      <c r="AY4205" s="126" t="s">
        <v>1629</v>
      </c>
      <c r="AZ4205" s="126" t="s">
        <v>1630</v>
      </c>
      <c r="BA4205" s="126" t="str">
        <f t="shared" si="535"/>
        <v>RXT</v>
      </c>
    </row>
    <row r="4206" spans="48:53" hidden="1" x14ac:dyDescent="0.3">
      <c r="AV4206" s="115" t="str">
        <f t="shared" si="534"/>
        <v>RXTEXPRESS SIGNS</v>
      </c>
      <c r="AW4206" s="126" t="s">
        <v>1536</v>
      </c>
      <c r="AX4206" s="126" t="s">
        <v>1537</v>
      </c>
      <c r="AY4206" s="126" t="s">
        <v>1536</v>
      </c>
      <c r="AZ4206" s="126" t="s">
        <v>1537</v>
      </c>
      <c r="BA4206" s="126" t="str">
        <f t="shared" si="535"/>
        <v>RXT</v>
      </c>
    </row>
    <row r="4207" spans="48:53" hidden="1" x14ac:dyDescent="0.3">
      <c r="AV4207" s="115" t="str">
        <f t="shared" si="534"/>
        <v>RXTFORMER WOMENS HOSPITAL</v>
      </c>
      <c r="AW4207" s="126" t="s">
        <v>1538</v>
      </c>
      <c r="AX4207" s="126" t="s">
        <v>1539</v>
      </c>
      <c r="AY4207" s="126" t="s">
        <v>1538</v>
      </c>
      <c r="AZ4207" s="126" t="s">
        <v>1539</v>
      </c>
      <c r="BA4207" s="126" t="str">
        <f t="shared" si="535"/>
        <v>RXT</v>
      </c>
    </row>
    <row r="4208" spans="48:53" hidden="1" x14ac:dyDescent="0.3">
      <c r="AV4208" s="115" t="str">
        <f t="shared" si="534"/>
        <v>RXTFORWARD HOUSE</v>
      </c>
      <c r="AW4208" s="126" t="s">
        <v>8180</v>
      </c>
      <c r="AX4208" s="126" t="s">
        <v>9802</v>
      </c>
      <c r="AY4208" s="126" t="s">
        <v>8180</v>
      </c>
      <c r="AZ4208" s="126" t="s">
        <v>9802</v>
      </c>
      <c r="BA4208" s="126" t="str">
        <f t="shared" si="535"/>
        <v>RXT</v>
      </c>
    </row>
    <row r="4209" spans="48:53" hidden="1" x14ac:dyDescent="0.3">
      <c r="AV4209" s="115" t="str">
        <f t="shared" si="534"/>
        <v>RXTFRANTZ FANON</v>
      </c>
      <c r="AW4209" s="126" t="s">
        <v>1540</v>
      </c>
      <c r="AX4209" s="126" t="s">
        <v>1541</v>
      </c>
      <c r="AY4209" s="126" t="s">
        <v>1540</v>
      </c>
      <c r="AZ4209" s="126" t="s">
        <v>1541</v>
      </c>
      <c r="BA4209" s="126" t="str">
        <f t="shared" si="535"/>
        <v>RXT</v>
      </c>
    </row>
    <row r="4210" spans="48:53" hidden="1" x14ac:dyDescent="0.3">
      <c r="AV4210" s="115" t="str">
        <f t="shared" si="534"/>
        <v>RXTGENERAL OPS GNOA</v>
      </c>
      <c r="AW4210" s="126" t="s">
        <v>1637</v>
      </c>
      <c r="AX4210" s="126" t="s">
        <v>1638</v>
      </c>
      <c r="AY4210" s="126" t="s">
        <v>1637</v>
      </c>
      <c r="AZ4210" s="126" t="s">
        <v>1638</v>
      </c>
      <c r="BA4210" s="126" t="str">
        <f t="shared" si="535"/>
        <v>RXT</v>
      </c>
    </row>
    <row r="4211" spans="48:53" hidden="1" x14ac:dyDescent="0.3">
      <c r="AV4211" s="115" t="str">
        <f t="shared" si="534"/>
        <v>RXTGROVE AVENUE</v>
      </c>
      <c r="AW4211" s="126" t="s">
        <v>8181</v>
      </c>
      <c r="AX4211" s="126" t="s">
        <v>9803</v>
      </c>
      <c r="AY4211" s="126" t="s">
        <v>8181</v>
      </c>
      <c r="AZ4211" s="126" t="s">
        <v>9803</v>
      </c>
      <c r="BA4211" s="126" t="str">
        <f t="shared" si="535"/>
        <v>RXT</v>
      </c>
    </row>
    <row r="4212" spans="48:53" hidden="1" x14ac:dyDescent="0.3">
      <c r="AV4212" s="115" t="str">
        <f t="shared" si="534"/>
        <v>RXTHALL GREEN OPS HGOA</v>
      </c>
      <c r="AW4212" s="126" t="s">
        <v>1623</v>
      </c>
      <c r="AX4212" s="126" t="s">
        <v>1624</v>
      </c>
      <c r="AY4212" s="126" t="s">
        <v>1623</v>
      </c>
      <c r="AZ4212" s="126" t="s">
        <v>1624</v>
      </c>
      <c r="BA4212" s="126" t="str">
        <f t="shared" si="535"/>
        <v>RXT</v>
      </c>
    </row>
    <row r="4213" spans="48:53" hidden="1" x14ac:dyDescent="0.3">
      <c r="AV4213" s="115" t="str">
        <f t="shared" si="534"/>
        <v>RXTHERTFORD HOUSE</v>
      </c>
      <c r="AW4213" s="126" t="s">
        <v>8182</v>
      </c>
      <c r="AX4213" s="126" t="s">
        <v>9804</v>
      </c>
      <c r="AY4213" s="126" t="s">
        <v>8182</v>
      </c>
      <c r="AZ4213" s="126" t="s">
        <v>9804</v>
      </c>
      <c r="BA4213" s="126" t="str">
        <f t="shared" si="535"/>
        <v>RXT</v>
      </c>
    </row>
    <row r="4214" spans="48:53" hidden="1" x14ac:dyDescent="0.3">
      <c r="AV4214" s="115" t="str">
        <f t="shared" si="534"/>
        <v>RXTHIGHCROFT HOSPITAL</v>
      </c>
      <c r="AW4214" s="126" t="s">
        <v>1542</v>
      </c>
      <c r="AX4214" s="126" t="s">
        <v>1543</v>
      </c>
      <c r="AY4214" s="126" t="s">
        <v>1542</v>
      </c>
      <c r="AZ4214" s="126" t="s">
        <v>1543</v>
      </c>
      <c r="BA4214" s="126" t="str">
        <f t="shared" si="535"/>
        <v>RXT</v>
      </c>
    </row>
    <row r="4215" spans="48:53" hidden="1" x14ac:dyDescent="0.3">
      <c r="AV4215" s="115" t="str">
        <f t="shared" si="534"/>
        <v>RXTHILLIS LODGE</v>
      </c>
      <c r="AW4215" s="126" t="s">
        <v>8183</v>
      </c>
      <c r="AX4215" s="126" t="s">
        <v>9805</v>
      </c>
      <c r="AY4215" s="126" t="s">
        <v>8183</v>
      </c>
      <c r="AZ4215" s="126" t="s">
        <v>9805</v>
      </c>
      <c r="BA4215" s="126" t="str">
        <f t="shared" si="535"/>
        <v>RXT</v>
      </c>
    </row>
    <row r="4216" spans="48:53" hidden="1" x14ac:dyDescent="0.3">
      <c r="AV4216" s="115" t="str">
        <f t="shared" si="534"/>
        <v>RXTHODGE HILL OPS HHOA</v>
      </c>
      <c r="AW4216" s="126" t="s">
        <v>1631</v>
      </c>
      <c r="AX4216" s="126" t="s">
        <v>1632</v>
      </c>
      <c r="AY4216" s="126" t="s">
        <v>1631</v>
      </c>
      <c r="AZ4216" s="126" t="s">
        <v>1632</v>
      </c>
      <c r="BA4216" s="126" t="str">
        <f t="shared" si="535"/>
        <v>RXT</v>
      </c>
    </row>
    <row r="4217" spans="48:53" hidden="1" x14ac:dyDescent="0.3">
      <c r="AV4217" s="115" t="str">
        <f t="shared" si="534"/>
        <v>RXTHOLLYHILL</v>
      </c>
      <c r="AW4217" s="126" t="s">
        <v>1544</v>
      </c>
      <c r="AX4217" s="126" t="s">
        <v>1545</v>
      </c>
      <c r="AY4217" s="126" t="s">
        <v>1544</v>
      </c>
      <c r="AZ4217" s="126" t="s">
        <v>1545</v>
      </c>
      <c r="BA4217" s="126" t="str">
        <f t="shared" si="535"/>
        <v>RXT</v>
      </c>
    </row>
    <row r="4218" spans="48:53" hidden="1" x14ac:dyDescent="0.3">
      <c r="AV4218" s="115" t="str">
        <f t="shared" si="534"/>
        <v>RXTHONEYBOURNE</v>
      </c>
      <c r="AW4218" s="126" t="s">
        <v>1546</v>
      </c>
      <c r="AX4218" s="126" t="s">
        <v>1547</v>
      </c>
      <c r="AY4218" s="126" t="s">
        <v>1546</v>
      </c>
      <c r="AZ4218" s="126" t="s">
        <v>1547</v>
      </c>
      <c r="BA4218" s="126" t="str">
        <f t="shared" si="535"/>
        <v>RXT</v>
      </c>
    </row>
    <row r="4219" spans="48:53" hidden="1" x14ac:dyDescent="0.3">
      <c r="AV4219" s="115" t="str">
        <f t="shared" si="534"/>
        <v>RXTJOHN BLACK DAY HOSPITAL</v>
      </c>
      <c r="AW4219" s="126" t="s">
        <v>1548</v>
      </c>
      <c r="AX4219" s="126" t="s">
        <v>1549</v>
      </c>
      <c r="AY4219" s="126" t="s">
        <v>1548</v>
      </c>
      <c r="AZ4219" s="126" t="s">
        <v>1549</v>
      </c>
      <c r="BA4219" s="126" t="str">
        <f t="shared" si="535"/>
        <v>RXT</v>
      </c>
    </row>
    <row r="4220" spans="48:53" hidden="1" x14ac:dyDescent="0.3">
      <c r="AV4220" s="115" t="str">
        <f t="shared" si="534"/>
        <v>RXTJUNIPER CENTRE</v>
      </c>
      <c r="AW4220" s="126" t="s">
        <v>8193</v>
      </c>
      <c r="AX4220" s="126" t="s">
        <v>9806</v>
      </c>
      <c r="AY4220" s="126" t="s">
        <v>8193</v>
      </c>
      <c r="AZ4220" s="126" t="s">
        <v>9806</v>
      </c>
      <c r="BA4220" s="126" t="str">
        <f t="shared" si="535"/>
        <v>RXT</v>
      </c>
    </row>
    <row r="4221" spans="48:53" hidden="1" x14ac:dyDescent="0.3">
      <c r="AV4221" s="115" t="str">
        <f t="shared" si="534"/>
        <v>RXTJUNIPER INPATIENT JNIP POST 1</v>
      </c>
      <c r="AW4221" s="126" t="s">
        <v>1643</v>
      </c>
      <c r="AX4221" s="126" t="s">
        <v>1644</v>
      </c>
      <c r="AY4221" s="126" t="s">
        <v>1643</v>
      </c>
      <c r="AZ4221" s="126" t="s">
        <v>1644</v>
      </c>
      <c r="BA4221" s="126" t="str">
        <f t="shared" si="535"/>
        <v>RXT</v>
      </c>
    </row>
    <row r="4222" spans="48:53" hidden="1" x14ac:dyDescent="0.3">
      <c r="AV4222" s="115" t="str">
        <f t="shared" si="534"/>
        <v>RXTKNOWLE OPS KLOA</v>
      </c>
      <c r="AW4222" s="126" t="s">
        <v>1641</v>
      </c>
      <c r="AX4222" s="126" t="s">
        <v>1642</v>
      </c>
      <c r="AY4222" s="126" t="s">
        <v>1641</v>
      </c>
      <c r="AZ4222" s="126" t="s">
        <v>1642</v>
      </c>
      <c r="BA4222" s="126" t="str">
        <f t="shared" si="535"/>
        <v>RXT</v>
      </c>
    </row>
    <row r="4223" spans="48:53" hidden="1" x14ac:dyDescent="0.3">
      <c r="AV4223" s="115" t="str">
        <f t="shared" si="534"/>
        <v>RXTLADYWOOD OPS LDOA</v>
      </c>
      <c r="AW4223" s="126" t="s">
        <v>1615</v>
      </c>
      <c r="AX4223" s="126" t="s">
        <v>1616</v>
      </c>
      <c r="AY4223" s="126" t="s">
        <v>1615</v>
      </c>
      <c r="AZ4223" s="126" t="s">
        <v>1616</v>
      </c>
      <c r="BA4223" s="126" t="str">
        <f t="shared" si="535"/>
        <v>RXT</v>
      </c>
    </row>
    <row r="4224" spans="48:53" hidden="1" x14ac:dyDescent="0.3">
      <c r="AV4224" s="115" t="str">
        <f t="shared" si="534"/>
        <v>RXTLITTLE BROMWICH</v>
      </c>
      <c r="AW4224" s="126" t="s">
        <v>1550</v>
      </c>
      <c r="AX4224" s="126" t="s">
        <v>1551</v>
      </c>
      <c r="AY4224" s="126" t="s">
        <v>1550</v>
      </c>
      <c r="AZ4224" s="126" t="s">
        <v>1551</v>
      </c>
      <c r="BA4224" s="126" t="str">
        <f t="shared" si="535"/>
        <v>RXT</v>
      </c>
    </row>
    <row r="4225" spans="48:53" hidden="1" x14ac:dyDescent="0.3">
      <c r="AV4225" s="115" t="str">
        <f t="shared" si="534"/>
        <v>RXTLYNDON OPS LYOA</v>
      </c>
      <c r="AW4225" s="126" t="s">
        <v>1635</v>
      </c>
      <c r="AX4225" s="126" t="s">
        <v>1636</v>
      </c>
      <c r="AY4225" s="126" t="s">
        <v>1635</v>
      </c>
      <c r="AZ4225" s="126" t="s">
        <v>1636</v>
      </c>
      <c r="BA4225" s="126" t="str">
        <f t="shared" si="535"/>
        <v>RXT</v>
      </c>
    </row>
    <row r="4226" spans="48:53" hidden="1" x14ac:dyDescent="0.3">
      <c r="AV4226" s="115" t="str">
        <f t="shared" si="534"/>
        <v>RXTMARY SEACOLE HOUSE</v>
      </c>
      <c r="AW4226" s="126" t="s">
        <v>8184</v>
      </c>
      <c r="AX4226" s="126" t="s">
        <v>9807</v>
      </c>
      <c r="AY4226" s="126" t="s">
        <v>8184</v>
      </c>
      <c r="AZ4226" s="126" t="s">
        <v>9807</v>
      </c>
      <c r="BA4226" s="126" t="str">
        <f t="shared" si="535"/>
        <v>RXT</v>
      </c>
    </row>
    <row r="4227" spans="48:53" hidden="1" x14ac:dyDescent="0.3">
      <c r="AV4227" s="115" t="str">
        <f t="shared" si="534"/>
        <v>RXTMOTHER AND BABY UNIT</v>
      </c>
      <c r="AW4227" s="126" t="s">
        <v>1585</v>
      </c>
      <c r="AX4227" s="126" t="s">
        <v>1586</v>
      </c>
      <c r="AY4227" s="126" t="s">
        <v>1585</v>
      </c>
      <c r="AZ4227" s="126" t="s">
        <v>1586</v>
      </c>
      <c r="BA4227" s="126" t="str">
        <f t="shared" si="535"/>
        <v>RXT</v>
      </c>
    </row>
    <row r="4228" spans="48:53" hidden="1" x14ac:dyDescent="0.3">
      <c r="AV4228" s="115" t="str">
        <f t="shared" ref="AV4228:AV4291" si="536">CONCATENATE(LEFT(AW4228, 3),AX4228)</f>
        <v>RXTNEWBRIDGE HOUSE</v>
      </c>
      <c r="AW4228" s="126" t="s">
        <v>8185</v>
      </c>
      <c r="AX4228" s="126" t="s">
        <v>9808</v>
      </c>
      <c r="AY4228" s="126" t="s">
        <v>8185</v>
      </c>
      <c r="AZ4228" s="126" t="s">
        <v>9808</v>
      </c>
      <c r="BA4228" s="126" t="str">
        <f t="shared" ref="BA4228:BA4291" si="537">LEFT(AY4228,3)</f>
        <v>RXT</v>
      </c>
    </row>
    <row r="4229" spans="48:53" hidden="1" x14ac:dyDescent="0.3">
      <c r="AV4229" s="115" t="str">
        <f t="shared" si="536"/>
        <v>RXTNORTHCROFT HOSPITAL</v>
      </c>
      <c r="AW4229" s="126" t="s">
        <v>1552</v>
      </c>
      <c r="AX4229" s="126" t="s">
        <v>1553</v>
      </c>
      <c r="AY4229" s="126" t="s">
        <v>1552</v>
      </c>
      <c r="AZ4229" s="126" t="s">
        <v>1553</v>
      </c>
      <c r="BA4229" s="126" t="str">
        <f t="shared" si="537"/>
        <v>RXT</v>
      </c>
    </row>
    <row r="4230" spans="48:53" hidden="1" x14ac:dyDescent="0.3">
      <c r="AV4230" s="115" t="str">
        <f t="shared" si="536"/>
        <v>RXTNORTHFIELD OPS NFOA</v>
      </c>
      <c r="AW4230" s="126" t="s">
        <v>1621</v>
      </c>
      <c r="AX4230" s="126" t="s">
        <v>1622</v>
      </c>
      <c r="AY4230" s="126" t="s">
        <v>1621</v>
      </c>
      <c r="AZ4230" s="126" t="s">
        <v>1622</v>
      </c>
      <c r="BA4230" s="126" t="str">
        <f t="shared" si="537"/>
        <v>RXT</v>
      </c>
    </row>
    <row r="4231" spans="48:53" hidden="1" x14ac:dyDescent="0.3">
      <c r="AV4231" s="115" t="str">
        <f t="shared" si="536"/>
        <v>RXTNP BEN EIS NEEI</v>
      </c>
      <c r="AW4231" s="126" t="s">
        <v>1605</v>
      </c>
      <c r="AX4231" s="126" t="s">
        <v>1606</v>
      </c>
      <c r="AY4231" s="126" t="s">
        <v>1605</v>
      </c>
      <c r="AZ4231" s="126" t="s">
        <v>1606</v>
      </c>
      <c r="BA4231" s="126" t="str">
        <f t="shared" si="537"/>
        <v>RXT</v>
      </c>
    </row>
    <row r="4232" spans="48:53" hidden="1" x14ac:dyDescent="0.3">
      <c r="AV4232" s="115" t="str">
        <f t="shared" si="536"/>
        <v>RXTNP HANDSWORTH AOR HDAR</v>
      </c>
      <c r="AW4232" s="126" t="s">
        <v>1589</v>
      </c>
      <c r="AX4232" s="126" t="s">
        <v>1590</v>
      </c>
      <c r="AY4232" s="126" t="s">
        <v>1589</v>
      </c>
      <c r="AZ4232" s="126" t="s">
        <v>1590</v>
      </c>
      <c r="BA4232" s="126" t="str">
        <f t="shared" si="537"/>
        <v>RXT</v>
      </c>
    </row>
    <row r="4233" spans="48:53" hidden="1" x14ac:dyDescent="0.3">
      <c r="AV4233" s="115" t="str">
        <f t="shared" si="536"/>
        <v>RXTNP HOB EAST EIS HEEI</v>
      </c>
      <c r="AW4233" s="126" t="s">
        <v>1609</v>
      </c>
      <c r="AX4233" s="126" t="s">
        <v>1610</v>
      </c>
      <c r="AY4233" s="126" t="s">
        <v>1609</v>
      </c>
      <c r="AZ4233" s="126" t="s">
        <v>1610</v>
      </c>
      <c r="BA4233" s="126" t="str">
        <f t="shared" si="537"/>
        <v>RXT</v>
      </c>
    </row>
    <row r="4234" spans="48:53" hidden="1" x14ac:dyDescent="0.3">
      <c r="AV4234" s="115" t="str">
        <f t="shared" si="536"/>
        <v>RXTNP HOB WEST EIS HWEI</v>
      </c>
      <c r="AW4234" s="126" t="s">
        <v>1607</v>
      </c>
      <c r="AX4234" s="126" t="s">
        <v>1608</v>
      </c>
      <c r="AY4234" s="126" t="s">
        <v>1607</v>
      </c>
      <c r="AZ4234" s="126" t="s">
        <v>1608</v>
      </c>
      <c r="BA4234" s="126" t="str">
        <f t="shared" si="537"/>
        <v>RXT</v>
      </c>
    </row>
    <row r="4235" spans="48:53" hidden="1" x14ac:dyDescent="0.3">
      <c r="AV4235" s="115" t="str">
        <f t="shared" si="536"/>
        <v>RXTNP KINGSTANDING AOR KGAR</v>
      </c>
      <c r="AW4235" s="126" t="s">
        <v>1587</v>
      </c>
      <c r="AX4235" s="126" t="s">
        <v>1588</v>
      </c>
      <c r="AY4235" s="126" t="s">
        <v>1587</v>
      </c>
      <c r="AZ4235" s="126" t="s">
        <v>1588</v>
      </c>
      <c r="BA4235" s="126" t="str">
        <f t="shared" si="537"/>
        <v>RXT</v>
      </c>
    </row>
    <row r="4236" spans="48:53" hidden="1" x14ac:dyDescent="0.3">
      <c r="AV4236" s="115" t="str">
        <f t="shared" si="536"/>
        <v>RXTNP LADYWOOD AOR LDAR</v>
      </c>
      <c r="AW4236" s="126" t="s">
        <v>1591</v>
      </c>
      <c r="AX4236" s="126" t="s">
        <v>1592</v>
      </c>
      <c r="AY4236" s="126" t="s">
        <v>1591</v>
      </c>
      <c r="AZ4236" s="126" t="s">
        <v>1592</v>
      </c>
      <c r="BA4236" s="126" t="str">
        <f t="shared" si="537"/>
        <v>RXT</v>
      </c>
    </row>
    <row r="4237" spans="48:53" hidden="1" x14ac:dyDescent="0.3">
      <c r="AV4237" s="115" t="str">
        <f t="shared" si="536"/>
        <v>RXTNP NECHELLS AOR NCAR</v>
      </c>
      <c r="AW4237" s="126" t="s">
        <v>1593</v>
      </c>
      <c r="AX4237" s="126" t="s">
        <v>1594</v>
      </c>
      <c r="AY4237" s="126" t="s">
        <v>1593</v>
      </c>
      <c r="AZ4237" s="126" t="s">
        <v>1594</v>
      </c>
      <c r="BA4237" s="126" t="str">
        <f t="shared" si="537"/>
        <v>RXT</v>
      </c>
    </row>
    <row r="4238" spans="48:53" hidden="1" x14ac:dyDescent="0.3">
      <c r="AV4238" s="115" t="str">
        <f t="shared" si="536"/>
        <v>RXTNP SOLIHULL AOR SLAR</v>
      </c>
      <c r="AW4238" s="126" t="s">
        <v>1601</v>
      </c>
      <c r="AX4238" s="126" t="s">
        <v>1602</v>
      </c>
      <c r="AY4238" s="126" t="s">
        <v>1601</v>
      </c>
      <c r="AZ4238" s="126" t="s">
        <v>1602</v>
      </c>
      <c r="BA4238" s="126" t="str">
        <f t="shared" si="537"/>
        <v>RXT</v>
      </c>
    </row>
    <row r="4239" spans="48:53" hidden="1" x14ac:dyDescent="0.3">
      <c r="AV4239" s="115" t="str">
        <f t="shared" si="536"/>
        <v>RXTNP SOLIHULL EIS SLEI</v>
      </c>
      <c r="AW4239" s="126" t="s">
        <v>1611</v>
      </c>
      <c r="AX4239" s="126" t="s">
        <v>1612</v>
      </c>
      <c r="AY4239" s="126" t="s">
        <v>1611</v>
      </c>
      <c r="AZ4239" s="126" t="s">
        <v>1612</v>
      </c>
      <c r="BA4239" s="126" t="str">
        <f t="shared" si="537"/>
        <v>RXT</v>
      </c>
    </row>
    <row r="4240" spans="48:53" hidden="1" x14ac:dyDescent="0.3">
      <c r="AV4240" s="115" t="str">
        <f t="shared" si="536"/>
        <v>RXTNP SOUTH AOR AHAR</v>
      </c>
      <c r="AW4240" s="126" t="s">
        <v>1597</v>
      </c>
      <c r="AX4240" s="126" t="s">
        <v>1598</v>
      </c>
      <c r="AY4240" s="126" t="s">
        <v>1597</v>
      </c>
      <c r="AZ4240" s="126" t="s">
        <v>1598</v>
      </c>
      <c r="BA4240" s="126" t="str">
        <f t="shared" si="537"/>
        <v>RXT</v>
      </c>
    </row>
    <row r="4241" spans="48:53" hidden="1" x14ac:dyDescent="0.3">
      <c r="AV4241" s="115" t="str">
        <f t="shared" si="536"/>
        <v>RXTNP SOUTH EIS STEI</v>
      </c>
      <c r="AW4241" s="126" t="s">
        <v>1603</v>
      </c>
      <c r="AX4241" s="126" t="s">
        <v>1604</v>
      </c>
      <c r="AY4241" s="126" t="s">
        <v>1603</v>
      </c>
      <c r="AZ4241" s="126" t="s">
        <v>1604</v>
      </c>
      <c r="BA4241" s="126" t="str">
        <f t="shared" si="537"/>
        <v>RXT</v>
      </c>
    </row>
    <row r="4242" spans="48:53" hidden="1" x14ac:dyDescent="0.3">
      <c r="AV4242" s="115" t="str">
        <f t="shared" si="536"/>
        <v>RXTNP SPARKBROOK AOR SKAR</v>
      </c>
      <c r="AW4242" s="126" t="s">
        <v>1595</v>
      </c>
      <c r="AX4242" s="126" t="s">
        <v>1596</v>
      </c>
      <c r="AY4242" s="126" t="s">
        <v>1595</v>
      </c>
      <c r="AZ4242" s="126" t="s">
        <v>1596</v>
      </c>
      <c r="BA4242" s="126" t="str">
        <f t="shared" si="537"/>
        <v>RXT</v>
      </c>
    </row>
    <row r="4243" spans="48:53" hidden="1" x14ac:dyDescent="0.3">
      <c r="AV4243" s="115" t="str">
        <f t="shared" si="536"/>
        <v>RXTNP YARDLEY AOR YDAR</v>
      </c>
      <c r="AW4243" s="126" t="s">
        <v>1599</v>
      </c>
      <c r="AX4243" s="126" t="s">
        <v>1600</v>
      </c>
      <c r="AY4243" s="126" t="s">
        <v>1599</v>
      </c>
      <c r="AZ4243" s="126" t="s">
        <v>1600</v>
      </c>
      <c r="BA4243" s="126" t="str">
        <f t="shared" si="537"/>
        <v>RXT</v>
      </c>
    </row>
    <row r="4244" spans="48:53" hidden="1" x14ac:dyDescent="0.3">
      <c r="AV4244" s="115" t="str">
        <f t="shared" si="536"/>
        <v>RXTPERRY BARR OPS PBOA</v>
      </c>
      <c r="AW4244" s="126" t="s">
        <v>1613</v>
      </c>
      <c r="AX4244" s="126" t="s">
        <v>1614</v>
      </c>
      <c r="AY4244" s="126" t="s">
        <v>1613</v>
      </c>
      <c r="AZ4244" s="126" t="s">
        <v>1614</v>
      </c>
      <c r="BA4244" s="126" t="str">
        <f t="shared" si="537"/>
        <v>RXT</v>
      </c>
    </row>
    <row r="4245" spans="48:53" hidden="1" x14ac:dyDescent="0.3">
      <c r="AV4245" s="115" t="str">
        <f t="shared" si="536"/>
        <v>RXTQUEEN ELIZABETH PSYCHIATRIC HOSPITAL</v>
      </c>
      <c r="AW4245" s="126" t="s">
        <v>1554</v>
      </c>
      <c r="AX4245" s="126" t="s">
        <v>1555</v>
      </c>
      <c r="AY4245" s="126" t="s">
        <v>1554</v>
      </c>
      <c r="AZ4245" s="126" t="s">
        <v>1555</v>
      </c>
      <c r="BA4245" s="126" t="str">
        <f t="shared" si="537"/>
        <v>RXT</v>
      </c>
    </row>
    <row r="4246" spans="48:53" hidden="1" x14ac:dyDescent="0.3">
      <c r="AV4246" s="115" t="str">
        <f t="shared" si="536"/>
        <v>RXTREASIDE CLINIC</v>
      </c>
      <c r="AW4246" s="126" t="s">
        <v>8186</v>
      </c>
      <c r="AX4246" s="126" t="s">
        <v>9809</v>
      </c>
      <c r="AY4246" s="126" t="s">
        <v>8186</v>
      </c>
      <c r="AZ4246" s="126" t="s">
        <v>9809</v>
      </c>
      <c r="BA4246" s="126" t="str">
        <f t="shared" si="537"/>
        <v>RXT</v>
      </c>
    </row>
    <row r="4247" spans="48:53" hidden="1" x14ac:dyDescent="0.3">
      <c r="AV4247" s="115" t="str">
        <f t="shared" si="536"/>
        <v>RXTRESERVOIR COURT</v>
      </c>
      <c r="AW4247" s="126" t="s">
        <v>8187</v>
      </c>
      <c r="AX4247" s="126" t="s">
        <v>9810</v>
      </c>
      <c r="AY4247" s="126" t="s">
        <v>8187</v>
      </c>
      <c r="AZ4247" s="126" t="s">
        <v>9810</v>
      </c>
      <c r="BA4247" s="126" t="str">
        <f t="shared" si="537"/>
        <v>RXT</v>
      </c>
    </row>
    <row r="4248" spans="48:53" hidden="1" x14ac:dyDescent="0.3">
      <c r="AV4248" s="115" t="str">
        <f t="shared" si="536"/>
        <v>RXTRIVERSIDE PARK</v>
      </c>
      <c r="AW4248" s="126" t="s">
        <v>1556</v>
      </c>
      <c r="AX4248" s="126" t="s">
        <v>1557</v>
      </c>
      <c r="AY4248" s="126" t="s">
        <v>1556</v>
      </c>
      <c r="AZ4248" s="126" t="s">
        <v>1557</v>
      </c>
      <c r="BA4248" s="126" t="str">
        <f t="shared" si="537"/>
        <v>RXT</v>
      </c>
    </row>
    <row r="4249" spans="48:53" hidden="1" x14ac:dyDescent="0.3">
      <c r="AV4249" s="115" t="str">
        <f t="shared" si="536"/>
        <v>RXTROSS HOUSE</v>
      </c>
      <c r="AW4249" s="126" t="s">
        <v>8188</v>
      </c>
      <c r="AX4249" s="126" t="s">
        <v>9811</v>
      </c>
      <c r="AY4249" s="126" t="s">
        <v>8188</v>
      </c>
      <c r="AZ4249" s="126" t="s">
        <v>9811</v>
      </c>
      <c r="BA4249" s="126" t="str">
        <f t="shared" si="537"/>
        <v>RXT</v>
      </c>
    </row>
    <row r="4250" spans="48:53" hidden="1" x14ac:dyDescent="0.3">
      <c r="AV4250" s="115" t="str">
        <f t="shared" si="536"/>
        <v>RXTSELLY OAK HOSPITAL</v>
      </c>
      <c r="AW4250" s="126" t="s">
        <v>1573</v>
      </c>
      <c r="AX4250" s="126" t="s">
        <v>1574</v>
      </c>
      <c r="AY4250" s="126" t="s">
        <v>1573</v>
      </c>
      <c r="AZ4250" s="126" t="s">
        <v>1574</v>
      </c>
      <c r="BA4250" s="126" t="str">
        <f t="shared" si="537"/>
        <v>RXT</v>
      </c>
    </row>
    <row r="4251" spans="48:53" hidden="1" x14ac:dyDescent="0.3">
      <c r="AV4251" s="115" t="str">
        <f t="shared" si="536"/>
        <v>RXTSELLY OAK OPS SOOA</v>
      </c>
      <c r="AW4251" s="126" t="s">
        <v>1625</v>
      </c>
      <c r="AX4251" s="126" t="s">
        <v>1626</v>
      </c>
      <c r="AY4251" s="126" t="s">
        <v>1625</v>
      </c>
      <c r="AZ4251" s="126" t="s">
        <v>1626</v>
      </c>
      <c r="BA4251" s="126" t="str">
        <f t="shared" si="537"/>
        <v>RXT</v>
      </c>
    </row>
    <row r="4252" spans="48:53" hidden="1" x14ac:dyDescent="0.3">
      <c r="AV4252" s="115" t="str">
        <f t="shared" si="536"/>
        <v>RXTSOHO HILL</v>
      </c>
      <c r="AW4252" s="126" t="s">
        <v>1558</v>
      </c>
      <c r="AX4252" s="126" t="s">
        <v>1559</v>
      </c>
      <c r="AY4252" s="126" t="s">
        <v>1558</v>
      </c>
      <c r="AZ4252" s="126" t="s">
        <v>1559</v>
      </c>
      <c r="BA4252" s="126" t="str">
        <f t="shared" si="537"/>
        <v>RXT</v>
      </c>
    </row>
    <row r="4253" spans="48:53" hidden="1" x14ac:dyDescent="0.3">
      <c r="AV4253" s="115" t="str">
        <f t="shared" si="536"/>
        <v>RXTSOLIHULL HOSPITAL</v>
      </c>
      <c r="AW4253" s="126" t="s">
        <v>1560</v>
      </c>
      <c r="AX4253" s="126" t="s">
        <v>9812</v>
      </c>
      <c r="AY4253" s="126" t="s">
        <v>1560</v>
      </c>
      <c r="AZ4253" s="126" t="s">
        <v>9812</v>
      </c>
      <c r="BA4253" s="126" t="str">
        <f t="shared" si="537"/>
        <v>RXT</v>
      </c>
    </row>
    <row r="4254" spans="48:53" hidden="1" x14ac:dyDescent="0.3">
      <c r="AV4254" s="115" t="str">
        <f t="shared" si="536"/>
        <v>RXTSPARKBROOK HT - SKHT</v>
      </c>
      <c r="AW4254" s="126" t="s">
        <v>1581</v>
      </c>
      <c r="AX4254" s="126" t="s">
        <v>1582</v>
      </c>
      <c r="AY4254" s="126" t="s">
        <v>1581</v>
      </c>
      <c r="AZ4254" s="126" t="s">
        <v>1582</v>
      </c>
      <c r="BA4254" s="126" t="str">
        <f t="shared" si="537"/>
        <v>RXT</v>
      </c>
    </row>
    <row r="4255" spans="48:53" hidden="1" x14ac:dyDescent="0.3">
      <c r="AV4255" s="115" t="str">
        <f t="shared" si="536"/>
        <v>RXTSPARKHILL OPS SPOA</v>
      </c>
      <c r="AW4255" s="126" t="s">
        <v>1617</v>
      </c>
      <c r="AX4255" s="126" t="s">
        <v>1618</v>
      </c>
      <c r="AY4255" s="126" t="s">
        <v>1617</v>
      </c>
      <c r="AZ4255" s="126" t="s">
        <v>1618</v>
      </c>
      <c r="BA4255" s="126" t="str">
        <f t="shared" si="537"/>
        <v>RXT</v>
      </c>
    </row>
    <row r="4256" spans="48:53" hidden="1" x14ac:dyDescent="0.3">
      <c r="AV4256" s="115" t="str">
        <f t="shared" si="536"/>
        <v>RXTSTAFF SUPPORT</v>
      </c>
      <c r="AW4256" s="126" t="s">
        <v>1569</v>
      </c>
      <c r="AX4256" s="126" t="s">
        <v>1570</v>
      </c>
      <c r="AY4256" s="126" t="s">
        <v>1569</v>
      </c>
      <c r="AZ4256" s="126" t="s">
        <v>1570</v>
      </c>
      <c r="BA4256" s="126" t="str">
        <f t="shared" si="537"/>
        <v>RXT</v>
      </c>
    </row>
    <row r="4257" spans="48:53" hidden="1" x14ac:dyDescent="0.3">
      <c r="AV4257" s="115" t="str">
        <f t="shared" si="536"/>
        <v>RXTSUTTON COLDFIELD OPS SCOA</v>
      </c>
      <c r="AW4257" s="126" t="s">
        <v>1627</v>
      </c>
      <c r="AX4257" s="126" t="s">
        <v>1628</v>
      </c>
      <c r="AY4257" s="126" t="s">
        <v>1627</v>
      </c>
      <c r="AZ4257" s="126" t="s">
        <v>1628</v>
      </c>
      <c r="BA4257" s="126" t="str">
        <f t="shared" si="537"/>
        <v>RXT</v>
      </c>
    </row>
    <row r="4258" spans="48:53" hidden="1" x14ac:dyDescent="0.3">
      <c r="AV4258" s="115" t="str">
        <f t="shared" si="536"/>
        <v>RXTTALL TREES</v>
      </c>
      <c r="AW4258" s="126" t="s">
        <v>1567</v>
      </c>
      <c r="AX4258" s="126" t="s">
        <v>1568</v>
      </c>
      <c r="AY4258" s="126" t="s">
        <v>1567</v>
      </c>
      <c r="AZ4258" s="126" t="s">
        <v>1568</v>
      </c>
      <c r="BA4258" s="126" t="str">
        <f t="shared" si="537"/>
        <v>RXT</v>
      </c>
    </row>
    <row r="4259" spans="48:53" hidden="1" x14ac:dyDescent="0.3">
      <c r="AV4259" s="115" t="str">
        <f t="shared" si="536"/>
        <v>RXTTAMARIND CENTRE</v>
      </c>
      <c r="AW4259" s="126" t="s">
        <v>8194</v>
      </c>
      <c r="AX4259" s="126" t="s">
        <v>9813</v>
      </c>
      <c r="AY4259" s="126" t="s">
        <v>8194</v>
      </c>
      <c r="AZ4259" s="126" t="s">
        <v>9813</v>
      </c>
      <c r="BA4259" s="126" t="str">
        <f t="shared" si="537"/>
        <v>RXT</v>
      </c>
    </row>
    <row r="4260" spans="48:53" hidden="1" x14ac:dyDescent="0.3">
      <c r="AV4260" s="115" t="str">
        <f t="shared" si="536"/>
        <v>RXTTHE BARBERRY</v>
      </c>
      <c r="AW4260" s="126" t="s">
        <v>8191</v>
      </c>
      <c r="AX4260" s="126" t="s">
        <v>9814</v>
      </c>
      <c r="AY4260" s="126" t="s">
        <v>8191</v>
      </c>
      <c r="AZ4260" s="126" t="s">
        <v>9814</v>
      </c>
      <c r="BA4260" s="126" t="str">
        <f t="shared" si="537"/>
        <v>RXT</v>
      </c>
    </row>
    <row r="4261" spans="48:53" hidden="1" x14ac:dyDescent="0.3">
      <c r="AV4261" s="115" t="str">
        <f t="shared" si="536"/>
        <v>RXTTHE BRIDGE GP</v>
      </c>
      <c r="AW4261" s="126" t="s">
        <v>1577</v>
      </c>
      <c r="AX4261" s="126" t="s">
        <v>1578</v>
      </c>
      <c r="AY4261" s="126" t="s">
        <v>1577</v>
      </c>
      <c r="AZ4261" s="126" t="s">
        <v>1578</v>
      </c>
      <c r="BA4261" s="126" t="str">
        <f t="shared" si="537"/>
        <v>RXT</v>
      </c>
    </row>
    <row r="4262" spans="48:53" hidden="1" x14ac:dyDescent="0.3">
      <c r="AV4262" s="115" t="str">
        <f t="shared" si="536"/>
        <v>RXTTHE BRIDGE HP</v>
      </c>
      <c r="AW4262" s="126" t="s">
        <v>1575</v>
      </c>
      <c r="AX4262" s="126" t="s">
        <v>1576</v>
      </c>
      <c r="AY4262" s="126" t="s">
        <v>1575</v>
      </c>
      <c r="AZ4262" s="126" t="s">
        <v>1576</v>
      </c>
      <c r="BA4262" s="126" t="str">
        <f t="shared" si="537"/>
        <v>RXT</v>
      </c>
    </row>
    <row r="4263" spans="48:53" hidden="1" x14ac:dyDescent="0.3">
      <c r="AV4263" s="115" t="str">
        <f t="shared" si="536"/>
        <v>RXTTHE BRIDGE NP</v>
      </c>
      <c r="AW4263" s="126" t="s">
        <v>1579</v>
      </c>
      <c r="AX4263" s="126" t="s">
        <v>1580</v>
      </c>
      <c r="AY4263" s="126" t="s">
        <v>1579</v>
      </c>
      <c r="AZ4263" s="126" t="s">
        <v>1580</v>
      </c>
      <c r="BA4263" s="126" t="str">
        <f t="shared" si="537"/>
        <v>RXT</v>
      </c>
    </row>
    <row r="4264" spans="48:53" hidden="1" x14ac:dyDescent="0.3">
      <c r="AV4264" s="115" t="str">
        <f t="shared" si="536"/>
        <v>RXTTHE OLEASTER</v>
      </c>
      <c r="AW4264" s="126" t="s">
        <v>8192</v>
      </c>
      <c r="AX4264" s="126" t="s">
        <v>9815</v>
      </c>
      <c r="AY4264" s="126" t="s">
        <v>8192</v>
      </c>
      <c r="AZ4264" s="126" t="s">
        <v>9815</v>
      </c>
      <c r="BA4264" s="126" t="str">
        <f t="shared" si="537"/>
        <v>RXT</v>
      </c>
    </row>
    <row r="4265" spans="48:53" hidden="1" x14ac:dyDescent="0.3">
      <c r="AV4265" s="115" t="str">
        <f t="shared" si="536"/>
        <v>RXTTHE ZINNIA CENTRE</v>
      </c>
      <c r="AW4265" s="126" t="s">
        <v>8190</v>
      </c>
      <c r="AX4265" s="126" t="s">
        <v>9816</v>
      </c>
      <c r="AY4265" s="126" t="s">
        <v>8190</v>
      </c>
      <c r="AZ4265" s="126" t="s">
        <v>9816</v>
      </c>
      <c r="BA4265" s="126" t="str">
        <f t="shared" si="537"/>
        <v>RXT</v>
      </c>
    </row>
    <row r="4266" spans="48:53" hidden="1" x14ac:dyDescent="0.3">
      <c r="AV4266" s="115" t="str">
        <f t="shared" si="536"/>
        <v>RXTWEATHERDALE UNIT</v>
      </c>
      <c r="AW4266" s="126" t="s">
        <v>1561</v>
      </c>
      <c r="AX4266" s="126" t="s">
        <v>1562</v>
      </c>
      <c r="AY4266" s="126" t="s">
        <v>1561</v>
      </c>
      <c r="AZ4266" s="126" t="s">
        <v>1562</v>
      </c>
      <c r="BA4266" s="126" t="str">
        <f t="shared" si="537"/>
        <v>RXT</v>
      </c>
    </row>
    <row r="4267" spans="48:53" hidden="1" x14ac:dyDescent="0.3">
      <c r="AV4267" s="115" t="str">
        <f t="shared" si="536"/>
        <v>RXTWOMENS THERAPY</v>
      </c>
      <c r="AW4267" s="126" t="s">
        <v>1571</v>
      </c>
      <c r="AX4267" s="126" t="s">
        <v>1572</v>
      </c>
      <c r="AY4267" s="126" t="s">
        <v>1571</v>
      </c>
      <c r="AZ4267" s="126" t="s">
        <v>1572</v>
      </c>
      <c r="BA4267" s="126" t="str">
        <f t="shared" si="537"/>
        <v>RXT</v>
      </c>
    </row>
    <row r="4268" spans="48:53" hidden="1" x14ac:dyDescent="0.3">
      <c r="AV4268" s="115" t="str">
        <f t="shared" si="536"/>
        <v>RXTWOODSIDE CRESCENT</v>
      </c>
      <c r="AW4268" s="126" t="s">
        <v>1563</v>
      </c>
      <c r="AX4268" s="126" t="s">
        <v>1564</v>
      </c>
      <c r="AY4268" s="126" t="s">
        <v>1563</v>
      </c>
      <c r="AZ4268" s="126" t="s">
        <v>1564</v>
      </c>
      <c r="BA4268" s="126" t="str">
        <f t="shared" si="537"/>
        <v>RXT</v>
      </c>
    </row>
    <row r="4269" spans="48:53" hidden="1" x14ac:dyDescent="0.3">
      <c r="AV4269" s="115" t="str">
        <f t="shared" si="536"/>
        <v>RXTYARDLEY OPS YDOA</v>
      </c>
      <c r="AW4269" s="126" t="s">
        <v>1633</v>
      </c>
      <c r="AX4269" s="126" t="s">
        <v>1634</v>
      </c>
      <c r="AY4269" s="126" t="s">
        <v>1633</v>
      </c>
      <c r="AZ4269" s="126" t="s">
        <v>1634</v>
      </c>
      <c r="BA4269" s="126" t="str">
        <f t="shared" si="537"/>
        <v>RXT</v>
      </c>
    </row>
    <row r="4270" spans="48:53" hidden="1" x14ac:dyDescent="0.3">
      <c r="AV4270" s="115" t="str">
        <f t="shared" si="536"/>
        <v>RXVANSON ROAD UNIT</v>
      </c>
      <c r="AW4270" s="116" t="s">
        <v>10821</v>
      </c>
      <c r="AX4270" s="116" t="s">
        <v>10824</v>
      </c>
      <c r="AY4270" s="116" t="s">
        <v>10821</v>
      </c>
      <c r="AZ4270" s="116" t="s">
        <v>10824</v>
      </c>
      <c r="BA4270" s="116" t="str">
        <f t="shared" si="537"/>
        <v>RXV</v>
      </c>
    </row>
    <row r="4271" spans="48:53" hidden="1" x14ac:dyDescent="0.3">
      <c r="AV4271" s="115" t="str">
        <f t="shared" si="536"/>
        <v>RXVBRAMLEY STREET REHABILITATION UNIT</v>
      </c>
      <c r="AW4271" s="126" t="s">
        <v>8987</v>
      </c>
      <c r="AX4271" s="126" t="s">
        <v>8988</v>
      </c>
      <c r="AY4271" s="126" t="s">
        <v>8987</v>
      </c>
      <c r="AZ4271" s="126" t="s">
        <v>8988</v>
      </c>
      <c r="BA4271" s="116" t="str">
        <f t="shared" si="537"/>
        <v>RXV</v>
      </c>
    </row>
    <row r="4272" spans="48:53" hidden="1" x14ac:dyDescent="0.3">
      <c r="AV4272" s="115" t="str">
        <f t="shared" si="536"/>
        <v>RXVBROOK HEYS - TRAFFORD</v>
      </c>
      <c r="AW4272" s="126" t="s">
        <v>6825</v>
      </c>
      <c r="AX4272" s="126" t="s">
        <v>6826</v>
      </c>
      <c r="AY4272" s="126" t="s">
        <v>6825</v>
      </c>
      <c r="AZ4272" s="126" t="s">
        <v>6826</v>
      </c>
      <c r="BA4272" s="116" t="str">
        <f t="shared" si="537"/>
        <v>RXV</v>
      </c>
    </row>
    <row r="4273" spans="48:53" hidden="1" x14ac:dyDescent="0.3">
      <c r="AV4273" s="115" t="str">
        <f t="shared" si="536"/>
        <v>RXVCHAPMAN BARKER - DRUG &amp; ALCOHOL INPATIENT UNIT</v>
      </c>
      <c r="AW4273" s="126" t="s">
        <v>6823</v>
      </c>
      <c r="AX4273" s="126" t="s">
        <v>6824</v>
      </c>
      <c r="AY4273" s="126" t="s">
        <v>6823</v>
      </c>
      <c r="AZ4273" s="126" t="s">
        <v>6824</v>
      </c>
      <c r="BA4273" s="116" t="str">
        <f t="shared" si="537"/>
        <v>RXV</v>
      </c>
    </row>
    <row r="4274" spans="48:53" hidden="1" x14ac:dyDescent="0.3">
      <c r="AV4274" s="115" t="str">
        <f t="shared" si="536"/>
        <v>RXVDISCOVER, WESTGATE</v>
      </c>
      <c r="AW4274" s="126" t="s">
        <v>6843</v>
      </c>
      <c r="AX4274" s="126" t="s">
        <v>6844</v>
      </c>
      <c r="AY4274" s="126" t="s">
        <v>6843</v>
      </c>
      <c r="AZ4274" s="126" t="s">
        <v>6844</v>
      </c>
      <c r="BA4274" s="116" t="str">
        <f t="shared" si="537"/>
        <v>RXV</v>
      </c>
    </row>
    <row r="4275" spans="48:53" hidden="1" x14ac:dyDescent="0.3">
      <c r="AV4275" s="115" t="str">
        <f t="shared" si="536"/>
        <v>RXVHAVERIGG</v>
      </c>
      <c r="AW4275" s="126" t="s">
        <v>6827</v>
      </c>
      <c r="AX4275" s="126" t="s">
        <v>6828</v>
      </c>
      <c r="AY4275" s="126" t="s">
        <v>6827</v>
      </c>
      <c r="AZ4275" s="126" t="s">
        <v>6828</v>
      </c>
      <c r="BA4275" s="116" t="str">
        <f t="shared" si="537"/>
        <v>RXV</v>
      </c>
    </row>
    <row r="4276" spans="48:53" hidden="1" x14ac:dyDescent="0.3">
      <c r="AV4276" s="115" t="str">
        <f t="shared" si="536"/>
        <v>RXVHUMPHREY BOOTH - SALFORD</v>
      </c>
      <c r="AW4276" s="126" t="s">
        <v>6841</v>
      </c>
      <c r="AX4276" s="126" t="s">
        <v>6842</v>
      </c>
      <c r="AY4276" s="126" t="s">
        <v>6841</v>
      </c>
      <c r="AZ4276" s="126" t="s">
        <v>6842</v>
      </c>
      <c r="BA4276" s="116" t="str">
        <f t="shared" si="537"/>
        <v>RXV</v>
      </c>
    </row>
    <row r="4277" spans="48:53" hidden="1" x14ac:dyDescent="0.3">
      <c r="AV4277" s="115" t="str">
        <f t="shared" si="536"/>
        <v>RXVLAUREATE HOUSE SERVICES</v>
      </c>
      <c r="AW4277" s="116" t="s">
        <v>10822</v>
      </c>
      <c r="AX4277" s="116" t="s">
        <v>10825</v>
      </c>
      <c r="AY4277" s="116" t="s">
        <v>10822</v>
      </c>
      <c r="AZ4277" s="116" t="s">
        <v>10825</v>
      </c>
      <c r="BA4277" s="116" t="str">
        <f t="shared" si="537"/>
        <v>RXV</v>
      </c>
    </row>
    <row r="4278" spans="48:53" hidden="1" x14ac:dyDescent="0.3">
      <c r="AV4278" s="115" t="str">
        <f t="shared" si="536"/>
        <v>RXVMEADOWBROOK (ELDERLY)</v>
      </c>
      <c r="AW4278" s="126" t="s">
        <v>8984</v>
      </c>
      <c r="AX4278" s="126" t="s">
        <v>9817</v>
      </c>
      <c r="AY4278" s="126" t="s">
        <v>8984</v>
      </c>
      <c r="AZ4278" s="126" t="s">
        <v>9817</v>
      </c>
      <c r="BA4278" s="116" t="str">
        <f t="shared" si="537"/>
        <v>RXV</v>
      </c>
    </row>
    <row r="4279" spans="48:53" hidden="1" x14ac:dyDescent="0.3">
      <c r="AV4279" s="115" t="str">
        <f t="shared" si="536"/>
        <v>RXVMEADOWBROOK HOSPITAL - SALFORD MH</v>
      </c>
      <c r="AW4279" s="126" t="s">
        <v>6829</v>
      </c>
      <c r="AX4279" s="126" t="s">
        <v>6830</v>
      </c>
      <c r="AY4279" s="126" t="s">
        <v>6829</v>
      </c>
      <c r="AZ4279" s="126" t="s">
        <v>6830</v>
      </c>
      <c r="BA4279" s="116" t="str">
        <f t="shared" si="537"/>
        <v>RXV</v>
      </c>
    </row>
    <row r="4280" spans="48:53" hidden="1" x14ac:dyDescent="0.3">
      <c r="AV4280" s="115" t="str">
        <f t="shared" si="536"/>
        <v>RXVMOORSIDE UNIT - TRAFFORD MH</v>
      </c>
      <c r="AW4280" s="126" t="s">
        <v>6837</v>
      </c>
      <c r="AX4280" s="126" t="s">
        <v>6838</v>
      </c>
      <c r="AY4280" s="126" t="s">
        <v>6837</v>
      </c>
      <c r="AZ4280" s="126" t="s">
        <v>6838</v>
      </c>
      <c r="BA4280" s="116" t="str">
        <f t="shared" si="537"/>
        <v>RXV</v>
      </c>
    </row>
    <row r="4281" spans="48:53" hidden="1" x14ac:dyDescent="0.3">
      <c r="AV4281" s="115" t="str">
        <f t="shared" si="536"/>
        <v>RXVPARK HOUSE SERVICES</v>
      </c>
      <c r="AW4281" s="116" t="s">
        <v>10823</v>
      </c>
      <c r="AX4281" s="116" t="s">
        <v>10826</v>
      </c>
      <c r="AY4281" s="116" t="s">
        <v>10823</v>
      </c>
      <c r="AZ4281" s="116" t="s">
        <v>10826</v>
      </c>
      <c r="BA4281" s="116" t="str">
        <f t="shared" si="537"/>
        <v>RXV</v>
      </c>
    </row>
    <row r="4282" spans="48:53" hidden="1" x14ac:dyDescent="0.3">
      <c r="AV4282" s="115" t="str">
        <f t="shared" si="536"/>
        <v>RXVPRESTWICH HOSPITAL</v>
      </c>
      <c r="AW4282" s="126" t="s">
        <v>8980</v>
      </c>
      <c r="AX4282" s="126" t="s">
        <v>8981</v>
      </c>
      <c r="AY4282" s="126" t="s">
        <v>8980</v>
      </c>
      <c r="AZ4282" s="126" t="s">
        <v>8981</v>
      </c>
      <c r="BA4282" s="116" t="str">
        <f t="shared" si="537"/>
        <v>RXV</v>
      </c>
    </row>
    <row r="4283" spans="48:53" hidden="1" x14ac:dyDescent="0.3">
      <c r="AV4283" s="115" t="str">
        <f t="shared" si="536"/>
        <v>RXVRIVINGTON UNIT - BOLTON MH</v>
      </c>
      <c r="AW4283" s="126" t="s">
        <v>6833</v>
      </c>
      <c r="AX4283" s="126" t="s">
        <v>6834</v>
      </c>
      <c r="AY4283" s="126" t="s">
        <v>6833</v>
      </c>
      <c r="AZ4283" s="126" t="s">
        <v>6834</v>
      </c>
      <c r="BA4283" s="116" t="str">
        <f t="shared" si="537"/>
        <v>RXV</v>
      </c>
    </row>
    <row r="4284" spans="48:53" hidden="1" x14ac:dyDescent="0.3">
      <c r="AV4284" s="115" t="str">
        <f t="shared" si="536"/>
        <v>RXVSDAS - ACTON SQUARE</v>
      </c>
      <c r="AW4284" s="126" t="s">
        <v>6831</v>
      </c>
      <c r="AX4284" s="126" t="s">
        <v>6832</v>
      </c>
      <c r="AY4284" s="126" t="s">
        <v>6831</v>
      </c>
      <c r="AZ4284" s="126" t="s">
        <v>6832</v>
      </c>
      <c r="BA4284" s="116" t="str">
        <f t="shared" si="537"/>
        <v>RXV</v>
      </c>
    </row>
    <row r="4285" spans="48:53" hidden="1" x14ac:dyDescent="0.3">
      <c r="AV4285" s="115" t="str">
        <f t="shared" si="536"/>
        <v>RXVSDAS - HAYSBROOK</v>
      </c>
      <c r="AW4285" s="126" t="s">
        <v>6847</v>
      </c>
      <c r="AX4285" s="126" t="s">
        <v>6848</v>
      </c>
      <c r="AY4285" s="126" t="s">
        <v>6847</v>
      </c>
      <c r="AZ4285" s="126" t="s">
        <v>6848</v>
      </c>
      <c r="BA4285" s="116" t="str">
        <f t="shared" si="537"/>
        <v>RXV</v>
      </c>
    </row>
    <row r="4286" spans="48:53" hidden="1" x14ac:dyDescent="0.3">
      <c r="AV4286" s="115" t="str">
        <f t="shared" si="536"/>
        <v>RXVSDAS - THE BASEMENT</v>
      </c>
      <c r="AW4286" s="126" t="s">
        <v>6849</v>
      </c>
      <c r="AX4286" s="126" t="s">
        <v>6850</v>
      </c>
      <c r="AY4286" s="126" t="s">
        <v>6849</v>
      </c>
      <c r="AZ4286" s="126" t="s">
        <v>6850</v>
      </c>
      <c r="BA4286" s="116" t="str">
        <f t="shared" si="537"/>
        <v>RXV</v>
      </c>
    </row>
    <row r="4287" spans="48:53" hidden="1" x14ac:dyDescent="0.3">
      <c r="AV4287" s="115" t="str">
        <f t="shared" si="536"/>
        <v>RXVWENTWORTH HOUSE</v>
      </c>
      <c r="AW4287" s="126" t="s">
        <v>8985</v>
      </c>
      <c r="AX4287" s="126" t="s">
        <v>8986</v>
      </c>
      <c r="AY4287" s="126" t="s">
        <v>8985</v>
      </c>
      <c r="AZ4287" s="126" t="s">
        <v>8986</v>
      </c>
      <c r="BA4287" s="116" t="str">
        <f t="shared" si="537"/>
        <v>RXV</v>
      </c>
    </row>
    <row r="4288" spans="48:53" hidden="1" x14ac:dyDescent="0.3">
      <c r="AV4288" s="115" t="str">
        <f t="shared" si="536"/>
        <v>RXVWHITEHAVEN</v>
      </c>
      <c r="AW4288" s="126" t="s">
        <v>6845</v>
      </c>
      <c r="AX4288" s="126" t="s">
        <v>6846</v>
      </c>
      <c r="AY4288" s="126" t="s">
        <v>6845</v>
      </c>
      <c r="AZ4288" s="126" t="s">
        <v>6846</v>
      </c>
      <c r="BA4288" s="116" t="str">
        <f t="shared" si="537"/>
        <v>RXV</v>
      </c>
    </row>
    <row r="4289" spans="48:53" hidden="1" x14ac:dyDescent="0.3">
      <c r="AV4289" s="115" t="str">
        <f t="shared" si="536"/>
        <v>RXVWIGAN DRUG &amp; ALCOHOL SERVCE</v>
      </c>
      <c r="AW4289" s="126" t="s">
        <v>6835</v>
      </c>
      <c r="AX4289" s="126" t="s">
        <v>6836</v>
      </c>
      <c r="AY4289" s="126" t="s">
        <v>6835</v>
      </c>
      <c r="AZ4289" s="126" t="s">
        <v>6836</v>
      </c>
      <c r="BA4289" s="116" t="str">
        <f t="shared" si="537"/>
        <v>RXV</v>
      </c>
    </row>
    <row r="4290" spans="48:53" hidden="1" x14ac:dyDescent="0.3">
      <c r="AV4290" s="115" t="str">
        <f t="shared" si="536"/>
        <v>RXVWOODLANDS HOSPITAL</v>
      </c>
      <c r="AW4290" s="126" t="s">
        <v>8982</v>
      </c>
      <c r="AX4290" s="126" t="s">
        <v>8983</v>
      </c>
      <c r="AY4290" s="126" t="s">
        <v>8982</v>
      </c>
      <c r="AZ4290" s="126" t="s">
        <v>8983</v>
      </c>
      <c r="BA4290" s="116" t="str">
        <f t="shared" si="537"/>
        <v>RXV</v>
      </c>
    </row>
    <row r="4291" spans="48:53" hidden="1" x14ac:dyDescent="0.3">
      <c r="AV4291" s="115" t="str">
        <f t="shared" si="536"/>
        <v>RXVYOUNG PERSONS UNIT</v>
      </c>
      <c r="AW4291" s="126" t="s">
        <v>6839</v>
      </c>
      <c r="AX4291" s="126" t="s">
        <v>6840</v>
      </c>
      <c r="AY4291" s="126" t="s">
        <v>6839</v>
      </c>
      <c r="AZ4291" s="126" t="s">
        <v>6840</v>
      </c>
      <c r="BA4291" s="116" t="str">
        <f t="shared" si="537"/>
        <v>RXV</v>
      </c>
    </row>
    <row r="4292" spans="48:53" hidden="1" x14ac:dyDescent="0.3">
      <c r="AV4292" s="115" t="str">
        <f t="shared" ref="AV4292:AV4355" si="538">CONCATENATE(LEFT(AW4292, 3),AX4292)</f>
        <v>RXWBRIDGNORTH HOSPITAL (MATERNITY) - RXWMB</v>
      </c>
      <c r="AW4292" s="126" t="s">
        <v>326</v>
      </c>
      <c r="AX4292" s="126" t="s">
        <v>10778</v>
      </c>
      <c r="AY4292" s="126" t="s">
        <v>326</v>
      </c>
      <c r="AZ4292" s="126" t="s">
        <v>9818</v>
      </c>
      <c r="BA4292" s="126" t="str">
        <f t="shared" ref="BA4292:BA4355" si="539">LEFT(AY4292,3)</f>
        <v>RXW</v>
      </c>
    </row>
    <row r="4293" spans="48:53" hidden="1" x14ac:dyDescent="0.3">
      <c r="AV4293" s="115" t="str">
        <f t="shared" si="538"/>
        <v>RXWLUDLOW HOSPITAL (MATERNITY) - RXWML</v>
      </c>
      <c r="AW4293" s="126" t="s">
        <v>327</v>
      </c>
      <c r="AX4293" s="126" t="s">
        <v>10779</v>
      </c>
      <c r="AY4293" s="126" t="s">
        <v>327</v>
      </c>
      <c r="AZ4293" s="126" t="s">
        <v>9819</v>
      </c>
      <c r="BA4293" s="126" t="str">
        <f t="shared" si="539"/>
        <v>RXW</v>
      </c>
    </row>
    <row r="4294" spans="48:53" hidden="1" x14ac:dyDescent="0.3">
      <c r="AV4294" s="115" t="str">
        <f t="shared" si="538"/>
        <v>RXWROBERT JONES &amp; AGNES HUNT ORTHOPAEDIC &amp; DISTRICT HOSPITAL</v>
      </c>
      <c r="AW4294" s="126" t="s">
        <v>8225</v>
      </c>
      <c r="AX4294" s="126" t="s">
        <v>9820</v>
      </c>
      <c r="AY4294" s="126" t="s">
        <v>8225</v>
      </c>
      <c r="AZ4294" s="126" t="s">
        <v>9820</v>
      </c>
      <c r="BA4294" s="126" t="str">
        <f t="shared" si="539"/>
        <v>RXW</v>
      </c>
    </row>
    <row r="4295" spans="48:53" hidden="1" x14ac:dyDescent="0.3">
      <c r="AV4295" s="115" t="str">
        <f t="shared" si="538"/>
        <v>RXWROYAL SHREWSBURY HOSPITAL - RXWAS</v>
      </c>
      <c r="AW4295" s="126" t="s">
        <v>328</v>
      </c>
      <c r="AX4295" s="126" t="s">
        <v>10780</v>
      </c>
      <c r="AY4295" s="126" t="s">
        <v>328</v>
      </c>
      <c r="AZ4295" s="126" t="s">
        <v>2538</v>
      </c>
      <c r="BA4295" s="126" t="str">
        <f t="shared" si="539"/>
        <v>RXW</v>
      </c>
    </row>
    <row r="4296" spans="48:53" hidden="1" x14ac:dyDescent="0.3">
      <c r="AV4296" s="115" t="str">
        <f t="shared" si="538"/>
        <v>RXWROYAL SHREWSBURY HOSPITAL (MATERNITY)</v>
      </c>
      <c r="AW4296" s="126" t="s">
        <v>8783</v>
      </c>
      <c r="AX4296" s="126" t="s">
        <v>8784</v>
      </c>
      <c r="AY4296" s="126" t="s">
        <v>8783</v>
      </c>
      <c r="AZ4296" s="126" t="s">
        <v>8784</v>
      </c>
      <c r="BA4296" s="126" t="str">
        <f t="shared" si="539"/>
        <v>RXW</v>
      </c>
    </row>
    <row r="4297" spans="48:53" hidden="1" x14ac:dyDescent="0.3">
      <c r="AV4297" s="115" t="str">
        <f t="shared" si="538"/>
        <v>RXWTHE PRINCESS ROYAL HOSPITAL - RXWAT</v>
      </c>
      <c r="AW4297" s="126" t="s">
        <v>329</v>
      </c>
      <c r="AX4297" s="126" t="s">
        <v>10781</v>
      </c>
      <c r="AY4297" s="126" t="s">
        <v>329</v>
      </c>
      <c r="AZ4297" s="126" t="s">
        <v>9821</v>
      </c>
      <c r="BA4297" s="126" t="str">
        <f t="shared" si="539"/>
        <v>RXW</v>
      </c>
    </row>
    <row r="4298" spans="48:53" hidden="1" x14ac:dyDescent="0.3">
      <c r="AV4298" s="115" t="str">
        <f t="shared" si="538"/>
        <v>RXWTHE PRINCESS ROYAL HOSPITAL (MATERNITY)</v>
      </c>
      <c r="AW4298" s="126" t="s">
        <v>8785</v>
      </c>
      <c r="AX4298" s="126" t="s">
        <v>8786</v>
      </c>
      <c r="AY4298" s="126" t="s">
        <v>8785</v>
      </c>
      <c r="AZ4298" s="126" t="s">
        <v>8786</v>
      </c>
      <c r="BA4298" s="126" t="str">
        <f t="shared" si="539"/>
        <v>RXW</v>
      </c>
    </row>
    <row r="4299" spans="48:53" hidden="1" x14ac:dyDescent="0.3">
      <c r="AV4299" s="115" t="str">
        <f t="shared" si="538"/>
        <v>RXXABRAHAM COWLEY UNIT</v>
      </c>
      <c r="AW4299" s="126" t="s">
        <v>6853</v>
      </c>
      <c r="AX4299" s="126" t="s">
        <v>6854</v>
      </c>
      <c r="AY4299" s="126" t="s">
        <v>6853</v>
      </c>
      <c r="AZ4299" s="126" t="s">
        <v>6854</v>
      </c>
      <c r="BA4299" s="126" t="str">
        <f t="shared" si="539"/>
        <v>RXX</v>
      </c>
    </row>
    <row r="4300" spans="48:53" hidden="1" x14ac:dyDescent="0.3">
      <c r="AV4300" s="115" t="str">
        <f t="shared" si="538"/>
        <v>RXXALBERT WARD</v>
      </c>
      <c r="AW4300" s="126" t="s">
        <v>6992</v>
      </c>
      <c r="AX4300" s="126" t="s">
        <v>6993</v>
      </c>
      <c r="AY4300" s="126" t="s">
        <v>6992</v>
      </c>
      <c r="AZ4300" s="126" t="s">
        <v>6993</v>
      </c>
      <c r="BA4300" s="126" t="str">
        <f t="shared" si="539"/>
        <v>RXX</v>
      </c>
    </row>
    <row r="4301" spans="48:53" hidden="1" x14ac:dyDescent="0.3">
      <c r="AV4301" s="115" t="str">
        <f t="shared" si="538"/>
        <v>RXXAPRIL COTTAGE</v>
      </c>
      <c r="AW4301" s="126" t="s">
        <v>6942</v>
      </c>
      <c r="AX4301" s="126" t="s">
        <v>6943</v>
      </c>
      <c r="AY4301" s="126" t="s">
        <v>6942</v>
      </c>
      <c r="AZ4301" s="126" t="s">
        <v>6943</v>
      </c>
      <c r="BA4301" s="126" t="str">
        <f t="shared" si="539"/>
        <v>RXX</v>
      </c>
    </row>
    <row r="4302" spans="48:53" hidden="1" x14ac:dyDescent="0.3">
      <c r="AV4302" s="115" t="str">
        <f t="shared" si="538"/>
        <v>RXXARNSIDE</v>
      </c>
      <c r="AW4302" s="126" t="s">
        <v>6918</v>
      </c>
      <c r="AX4302" s="126" t="s">
        <v>6919</v>
      </c>
      <c r="AY4302" s="126" t="s">
        <v>6918</v>
      </c>
      <c r="AZ4302" s="126" t="s">
        <v>6919</v>
      </c>
      <c r="BA4302" s="126" t="str">
        <f t="shared" si="539"/>
        <v>RXX</v>
      </c>
    </row>
    <row r="4303" spans="48:53" hidden="1" x14ac:dyDescent="0.3">
      <c r="AV4303" s="115" t="str">
        <f t="shared" si="538"/>
        <v>RXXASHFORD HOSPITAL</v>
      </c>
      <c r="AW4303" s="126" t="s">
        <v>6861</v>
      </c>
      <c r="AX4303" s="126" t="s">
        <v>6862</v>
      </c>
      <c r="AY4303" s="126" t="s">
        <v>6861</v>
      </c>
      <c r="AZ4303" s="126" t="s">
        <v>6862</v>
      </c>
      <c r="BA4303" s="126" t="str">
        <f t="shared" si="539"/>
        <v>RXX</v>
      </c>
    </row>
    <row r="4304" spans="48:53" hidden="1" x14ac:dyDescent="0.3">
      <c r="AV4304" s="115" t="str">
        <f t="shared" si="538"/>
        <v>RXXASHMOUNT</v>
      </c>
      <c r="AW4304" s="126" t="s">
        <v>6928</v>
      </c>
      <c r="AX4304" s="126" t="s">
        <v>6929</v>
      </c>
      <c r="AY4304" s="126" t="s">
        <v>6928</v>
      </c>
      <c r="AZ4304" s="126" t="s">
        <v>6929</v>
      </c>
      <c r="BA4304" s="126" t="str">
        <f t="shared" si="539"/>
        <v>RXX</v>
      </c>
    </row>
    <row r="4305" spans="48:53" hidden="1" x14ac:dyDescent="0.3">
      <c r="AV4305" s="115" t="str">
        <f t="shared" si="538"/>
        <v>RXXBLAKE WARD</v>
      </c>
      <c r="AW4305" s="126" t="s">
        <v>6982</v>
      </c>
      <c r="AX4305" s="126" t="s">
        <v>6983</v>
      </c>
      <c r="AY4305" s="126" t="s">
        <v>6982</v>
      </c>
      <c r="AZ4305" s="126" t="s">
        <v>6983</v>
      </c>
      <c r="BA4305" s="126" t="str">
        <f t="shared" si="539"/>
        <v>RXX</v>
      </c>
    </row>
    <row r="4306" spans="48:53" hidden="1" x14ac:dyDescent="0.3">
      <c r="AV4306" s="115" t="str">
        <f t="shared" si="538"/>
        <v>RXXBRIARWOOD</v>
      </c>
      <c r="AW4306" s="126" t="s">
        <v>6922</v>
      </c>
      <c r="AX4306" s="126" t="s">
        <v>6923</v>
      </c>
      <c r="AY4306" s="126" t="s">
        <v>6922</v>
      </c>
      <c r="AZ4306" s="126" t="s">
        <v>6923</v>
      </c>
      <c r="BA4306" s="126" t="str">
        <f t="shared" si="539"/>
        <v>RXX</v>
      </c>
    </row>
    <row r="4307" spans="48:53" hidden="1" x14ac:dyDescent="0.3">
      <c r="AV4307" s="115" t="str">
        <f t="shared" si="538"/>
        <v>RXXCHARLTON WARD</v>
      </c>
      <c r="AW4307" s="126" t="s">
        <v>6980</v>
      </c>
      <c r="AX4307" s="126" t="s">
        <v>6981</v>
      </c>
      <c r="AY4307" s="126" t="s">
        <v>6980</v>
      </c>
      <c r="AZ4307" s="126" t="s">
        <v>6981</v>
      </c>
      <c r="BA4307" s="126" t="str">
        <f t="shared" si="539"/>
        <v>RXX</v>
      </c>
    </row>
    <row r="4308" spans="48:53" hidden="1" x14ac:dyDescent="0.3">
      <c r="AV4308" s="115" t="str">
        <f t="shared" si="538"/>
        <v>RXXCHERRY OAK</v>
      </c>
      <c r="AW4308" s="126" t="s">
        <v>6948</v>
      </c>
      <c r="AX4308" s="126" t="s">
        <v>6949</v>
      </c>
      <c r="AY4308" s="126" t="s">
        <v>6948</v>
      </c>
      <c r="AZ4308" s="126" t="s">
        <v>6949</v>
      </c>
      <c r="BA4308" s="126" t="str">
        <f t="shared" si="539"/>
        <v>RXX</v>
      </c>
    </row>
    <row r="4309" spans="48:53" hidden="1" x14ac:dyDescent="0.3">
      <c r="AV4309" s="115" t="str">
        <f t="shared" si="538"/>
        <v>RXXCHERRYTREES RESIDENTIAL HOME</v>
      </c>
      <c r="AW4309" s="126" t="s">
        <v>6887</v>
      </c>
      <c r="AX4309" s="126" t="s">
        <v>6888</v>
      </c>
      <c r="AY4309" s="126" t="s">
        <v>6887</v>
      </c>
      <c r="AZ4309" s="126" t="s">
        <v>6888</v>
      </c>
      <c r="BA4309" s="126" t="str">
        <f t="shared" si="539"/>
        <v>RXX</v>
      </c>
    </row>
    <row r="4310" spans="48:53" hidden="1" x14ac:dyDescent="0.3">
      <c r="AV4310" s="115" t="str">
        <f t="shared" si="538"/>
        <v>RXXCLARE WARD</v>
      </c>
      <c r="AW4310" s="126" t="s">
        <v>6978</v>
      </c>
      <c r="AX4310" s="126" t="s">
        <v>6979</v>
      </c>
      <c r="AY4310" s="126" t="s">
        <v>6978</v>
      </c>
      <c r="AZ4310" s="126" t="s">
        <v>6979</v>
      </c>
      <c r="BA4310" s="126" t="str">
        <f t="shared" si="539"/>
        <v>RXX</v>
      </c>
    </row>
    <row r="4311" spans="48:53" hidden="1" x14ac:dyDescent="0.3">
      <c r="AV4311" s="115" t="str">
        <f t="shared" si="538"/>
        <v>RXXCMHRS SPELTHORNE</v>
      </c>
      <c r="AW4311" s="126" t="s">
        <v>6912</v>
      </c>
      <c r="AX4311" s="126" t="s">
        <v>6913</v>
      </c>
      <c r="AY4311" s="126" t="s">
        <v>6912</v>
      </c>
      <c r="AZ4311" s="126" t="s">
        <v>6913</v>
      </c>
      <c r="BA4311" s="126" t="str">
        <f t="shared" si="539"/>
        <v>RXX</v>
      </c>
    </row>
    <row r="4312" spans="48:53" hidden="1" x14ac:dyDescent="0.3">
      <c r="AV4312" s="115" t="str">
        <f t="shared" si="538"/>
        <v>RXXCOBGATES</v>
      </c>
      <c r="AW4312" s="126" t="s">
        <v>7000</v>
      </c>
      <c r="AX4312" s="126" t="s">
        <v>7001</v>
      </c>
      <c r="AY4312" s="126" t="s">
        <v>7000</v>
      </c>
      <c r="AZ4312" s="126" t="s">
        <v>7001</v>
      </c>
      <c r="BA4312" s="126" t="str">
        <f t="shared" si="539"/>
        <v>RXX</v>
      </c>
    </row>
    <row r="4313" spans="48:53" hidden="1" x14ac:dyDescent="0.3">
      <c r="AV4313" s="115" t="str">
        <f t="shared" si="538"/>
        <v>RXXCOMMUNITY FORENSIC</v>
      </c>
      <c r="AW4313" s="126" t="s">
        <v>6938</v>
      </c>
      <c r="AX4313" s="126" t="s">
        <v>6939</v>
      </c>
      <c r="AY4313" s="126" t="s">
        <v>6938</v>
      </c>
      <c r="AZ4313" s="126" t="s">
        <v>6939</v>
      </c>
      <c r="BA4313" s="126" t="str">
        <f t="shared" si="539"/>
        <v>RXX</v>
      </c>
    </row>
    <row r="4314" spans="48:53" hidden="1" x14ac:dyDescent="0.3">
      <c r="AV4314" s="115" t="str">
        <f t="shared" si="538"/>
        <v>RXXCRANLEIGH HOSPITAL</v>
      </c>
      <c r="AW4314" s="126" t="s">
        <v>6868</v>
      </c>
      <c r="AX4314" s="126" t="s">
        <v>6869</v>
      </c>
      <c r="AY4314" s="126" t="s">
        <v>6868</v>
      </c>
      <c r="AZ4314" s="126" t="s">
        <v>6869</v>
      </c>
      <c r="BA4314" s="126" t="str">
        <f t="shared" si="539"/>
        <v>RXX</v>
      </c>
    </row>
    <row r="4315" spans="48:53" hidden="1" x14ac:dyDescent="0.3">
      <c r="AV4315" s="115" t="str">
        <f t="shared" si="538"/>
        <v>RXXCRANLEIGH VILLAGE HOSPITAL</v>
      </c>
      <c r="AW4315" s="126" t="s">
        <v>6878</v>
      </c>
      <c r="AX4315" s="126" t="s">
        <v>6879</v>
      </c>
      <c r="AY4315" s="126" t="s">
        <v>6878</v>
      </c>
      <c r="AZ4315" s="126" t="s">
        <v>6879</v>
      </c>
      <c r="BA4315" s="126" t="str">
        <f t="shared" si="539"/>
        <v>RXX</v>
      </c>
    </row>
    <row r="4316" spans="48:53" hidden="1" x14ac:dyDescent="0.3">
      <c r="AV4316" s="115" t="str">
        <f t="shared" si="538"/>
        <v>RXXDRUG AND ALCOHOL CJS</v>
      </c>
      <c r="AW4316" s="126" t="s">
        <v>6899</v>
      </c>
      <c r="AX4316" s="126" t="s">
        <v>6900</v>
      </c>
      <c r="AY4316" s="126" t="s">
        <v>6899</v>
      </c>
      <c r="AZ4316" s="126" t="s">
        <v>6900</v>
      </c>
      <c r="BA4316" s="126" t="str">
        <f t="shared" si="539"/>
        <v>RXX</v>
      </c>
    </row>
    <row r="4317" spans="48:53" hidden="1" x14ac:dyDescent="0.3">
      <c r="AV4317" s="115" t="str">
        <f t="shared" si="538"/>
        <v>RXXEAST SURREY HOSPITAL</v>
      </c>
      <c r="AW4317" s="126" t="s">
        <v>6889</v>
      </c>
      <c r="AX4317" s="126" t="s">
        <v>6890</v>
      </c>
      <c r="AY4317" s="126" t="s">
        <v>6889</v>
      </c>
      <c r="AZ4317" s="126" t="s">
        <v>6890</v>
      </c>
      <c r="BA4317" s="126" t="str">
        <f t="shared" si="539"/>
        <v>RXX</v>
      </c>
    </row>
    <row r="4318" spans="48:53" hidden="1" x14ac:dyDescent="0.3">
      <c r="AV4318" s="115" t="str">
        <f t="shared" si="538"/>
        <v>RXXEATING DISORDERS</v>
      </c>
      <c r="AW4318" s="126" t="s">
        <v>6907</v>
      </c>
      <c r="AX4318" s="126" t="s">
        <v>3876</v>
      </c>
      <c r="AY4318" s="126" t="s">
        <v>6907</v>
      </c>
      <c r="AZ4318" s="126" t="s">
        <v>3876</v>
      </c>
      <c r="BA4318" s="126" t="str">
        <f t="shared" si="539"/>
        <v>RXX</v>
      </c>
    </row>
    <row r="4319" spans="48:53" hidden="1" x14ac:dyDescent="0.3">
      <c r="AV4319" s="115" t="str">
        <f t="shared" si="538"/>
        <v>RXXELLEN TERRY</v>
      </c>
      <c r="AW4319" s="126" t="s">
        <v>6936</v>
      </c>
      <c r="AX4319" s="126" t="s">
        <v>6937</v>
      </c>
      <c r="AY4319" s="126" t="s">
        <v>6936</v>
      </c>
      <c r="AZ4319" s="126" t="s">
        <v>6937</v>
      </c>
      <c r="BA4319" s="126" t="str">
        <f t="shared" si="539"/>
        <v>RXX</v>
      </c>
    </row>
    <row r="4320" spans="48:53" hidden="1" x14ac:dyDescent="0.3">
      <c r="AV4320" s="115" t="str">
        <f t="shared" si="538"/>
        <v>RXXEPSOM GENERAL HOSPITAL</v>
      </c>
      <c r="AW4320" s="126" t="s">
        <v>6891</v>
      </c>
      <c r="AX4320" s="126" t="s">
        <v>6892</v>
      </c>
      <c r="AY4320" s="126" t="s">
        <v>6891</v>
      </c>
      <c r="AZ4320" s="126" t="s">
        <v>6892</v>
      </c>
      <c r="BA4320" s="126" t="str">
        <f t="shared" si="539"/>
        <v>RXX</v>
      </c>
    </row>
    <row r="4321" spans="48:53" hidden="1" x14ac:dyDescent="0.3">
      <c r="AV4321" s="115" t="str">
        <f t="shared" si="538"/>
        <v>RXXFAIRMEAD</v>
      </c>
      <c r="AW4321" s="126" t="s">
        <v>6916</v>
      </c>
      <c r="AX4321" s="126" t="s">
        <v>6917</v>
      </c>
      <c r="AY4321" s="126" t="s">
        <v>6916</v>
      </c>
      <c r="AZ4321" s="126" t="s">
        <v>6917</v>
      </c>
      <c r="BA4321" s="126" t="str">
        <f t="shared" si="539"/>
        <v>RXX</v>
      </c>
    </row>
    <row r="4322" spans="48:53" hidden="1" x14ac:dyDescent="0.3">
      <c r="AV4322" s="115" t="str">
        <f t="shared" si="538"/>
        <v>RXXFARNHAM HOSPITAL</v>
      </c>
      <c r="AW4322" s="126" t="s">
        <v>6880</v>
      </c>
      <c r="AX4322" s="126" t="s">
        <v>6881</v>
      </c>
      <c r="AY4322" s="126" t="s">
        <v>6880</v>
      </c>
      <c r="AZ4322" s="126" t="s">
        <v>6881</v>
      </c>
      <c r="BA4322" s="126" t="str">
        <f t="shared" si="539"/>
        <v>RXX</v>
      </c>
    </row>
    <row r="4323" spans="48:53" hidden="1" x14ac:dyDescent="0.3">
      <c r="AV4323" s="115" t="str">
        <f t="shared" si="538"/>
        <v>RXXFLEET HOSPITAL</v>
      </c>
      <c r="AW4323" s="126" t="s">
        <v>6876</v>
      </c>
      <c r="AX4323" s="126" t="s">
        <v>6877</v>
      </c>
      <c r="AY4323" s="126" t="s">
        <v>6876</v>
      </c>
      <c r="AZ4323" s="126" t="s">
        <v>6877</v>
      </c>
      <c r="BA4323" s="126" t="str">
        <f t="shared" si="539"/>
        <v>RXX</v>
      </c>
    </row>
    <row r="4324" spans="48:53" hidden="1" x14ac:dyDescent="0.3">
      <c r="AV4324" s="115" t="str">
        <f t="shared" si="538"/>
        <v>RXXFP10 - ARC 1 WARD</v>
      </c>
      <c r="AW4324" s="126" t="s">
        <v>6908</v>
      </c>
      <c r="AX4324" s="126" t="s">
        <v>6909</v>
      </c>
      <c r="AY4324" s="126" t="s">
        <v>6908</v>
      </c>
      <c r="AZ4324" s="126" t="s">
        <v>6909</v>
      </c>
      <c r="BA4324" s="126" t="str">
        <f t="shared" si="539"/>
        <v>RXX</v>
      </c>
    </row>
    <row r="4325" spans="48:53" hidden="1" x14ac:dyDescent="0.3">
      <c r="AV4325" s="115" t="str">
        <f t="shared" si="538"/>
        <v>RXXFP10 - ARC II WARD</v>
      </c>
      <c r="AW4325" s="126" t="s">
        <v>6910</v>
      </c>
      <c r="AX4325" s="126" t="s">
        <v>6911</v>
      </c>
      <c r="AY4325" s="126" t="s">
        <v>6910</v>
      </c>
      <c r="AZ4325" s="126" t="s">
        <v>6911</v>
      </c>
      <c r="BA4325" s="126" t="str">
        <f t="shared" si="539"/>
        <v>RXX</v>
      </c>
    </row>
    <row r="4326" spans="48:53" hidden="1" x14ac:dyDescent="0.3">
      <c r="AV4326" s="115" t="str">
        <f t="shared" si="538"/>
        <v>RXXFP10 - NURSE RXXV4</v>
      </c>
      <c r="AW4326" s="126" t="s">
        <v>6968</v>
      </c>
      <c r="AX4326" s="126" t="s">
        <v>6969</v>
      </c>
      <c r="AY4326" s="126" t="s">
        <v>6968</v>
      </c>
      <c r="AZ4326" s="126" t="s">
        <v>6969</v>
      </c>
      <c r="BA4326" s="126" t="str">
        <f t="shared" si="539"/>
        <v>RXX</v>
      </c>
    </row>
    <row r="4327" spans="48:53" hidden="1" x14ac:dyDescent="0.3">
      <c r="AV4327" s="115" t="str">
        <f t="shared" si="538"/>
        <v>RXXFRIMLEY PARK HOSPITAL</v>
      </c>
      <c r="AW4327" s="126" t="s">
        <v>6870</v>
      </c>
      <c r="AX4327" s="126" t="s">
        <v>5729</v>
      </c>
      <c r="AY4327" s="126" t="s">
        <v>6870</v>
      </c>
      <c r="AZ4327" s="126" t="s">
        <v>5729</v>
      </c>
      <c r="BA4327" s="126" t="str">
        <f t="shared" si="539"/>
        <v>RXX</v>
      </c>
    </row>
    <row r="4328" spans="48:53" hidden="1" x14ac:dyDescent="0.3">
      <c r="AV4328" s="115" t="str">
        <f t="shared" si="538"/>
        <v>RXXGALLWEY</v>
      </c>
      <c r="AW4328" s="126" t="s">
        <v>6930</v>
      </c>
      <c r="AX4328" s="126" t="s">
        <v>6931</v>
      </c>
      <c r="AY4328" s="126" t="s">
        <v>6930</v>
      </c>
      <c r="AZ4328" s="126" t="s">
        <v>6931</v>
      </c>
      <c r="BA4328" s="126" t="str">
        <f t="shared" si="539"/>
        <v>RXX</v>
      </c>
    </row>
    <row r="4329" spans="48:53" hidden="1" x14ac:dyDescent="0.3">
      <c r="AV4329" s="115" t="str">
        <f t="shared" si="538"/>
        <v>RXXGEESEMERE</v>
      </c>
      <c r="AW4329" s="126" t="s">
        <v>6882</v>
      </c>
      <c r="AX4329" s="126" t="s">
        <v>6883</v>
      </c>
      <c r="AY4329" s="126" t="s">
        <v>6882</v>
      </c>
      <c r="AZ4329" s="126" t="s">
        <v>6883</v>
      </c>
      <c r="BA4329" s="126" t="str">
        <f t="shared" si="539"/>
        <v>RXX</v>
      </c>
    </row>
    <row r="4330" spans="48:53" hidden="1" x14ac:dyDescent="0.3">
      <c r="AV4330" s="115" t="str">
        <f t="shared" si="538"/>
        <v>RXXGRANDVIEW</v>
      </c>
      <c r="AW4330" s="126" t="s">
        <v>6914</v>
      </c>
      <c r="AX4330" s="126" t="s">
        <v>6915</v>
      </c>
      <c r="AY4330" s="126" t="s">
        <v>6914</v>
      </c>
      <c r="AZ4330" s="126" t="s">
        <v>6915</v>
      </c>
      <c r="BA4330" s="126" t="str">
        <f t="shared" si="539"/>
        <v>RXX</v>
      </c>
    </row>
    <row r="4331" spans="48:53" hidden="1" x14ac:dyDescent="0.3">
      <c r="AV4331" s="115" t="str">
        <f t="shared" si="538"/>
        <v>RXXGREAT MEADOWS</v>
      </c>
      <c r="AW4331" s="126" t="s">
        <v>6934</v>
      </c>
      <c r="AX4331" s="126" t="s">
        <v>6935</v>
      </c>
      <c r="AY4331" s="126" t="s">
        <v>6934</v>
      </c>
      <c r="AZ4331" s="126" t="s">
        <v>6935</v>
      </c>
      <c r="BA4331" s="126" t="str">
        <f t="shared" si="539"/>
        <v>RXX</v>
      </c>
    </row>
    <row r="4332" spans="48:53" hidden="1" x14ac:dyDescent="0.3">
      <c r="AV4332" s="115" t="str">
        <f t="shared" si="538"/>
        <v>RXXGREENLAWS</v>
      </c>
      <c r="AW4332" s="126" t="s">
        <v>6920</v>
      </c>
      <c r="AX4332" s="126" t="s">
        <v>6921</v>
      </c>
      <c r="AY4332" s="126" t="s">
        <v>6920</v>
      </c>
      <c r="AZ4332" s="126" t="s">
        <v>6921</v>
      </c>
      <c r="BA4332" s="126" t="str">
        <f t="shared" si="539"/>
        <v>RXX</v>
      </c>
    </row>
    <row r="4333" spans="48:53" hidden="1" x14ac:dyDescent="0.3">
      <c r="AV4333" s="115" t="str">
        <f t="shared" si="538"/>
        <v>RXXHALE WARD</v>
      </c>
      <c r="AW4333" s="126" t="s">
        <v>6996</v>
      </c>
      <c r="AX4333" s="126" t="s">
        <v>6997</v>
      </c>
      <c r="AY4333" s="126" t="s">
        <v>6996</v>
      </c>
      <c r="AZ4333" s="126" t="s">
        <v>6997</v>
      </c>
      <c r="BA4333" s="126" t="str">
        <f t="shared" si="539"/>
        <v>RXX</v>
      </c>
    </row>
    <row r="4334" spans="48:53" hidden="1" x14ac:dyDescent="0.3">
      <c r="AV4334" s="115" t="str">
        <f t="shared" si="538"/>
        <v>RXXHALLIFORD WARD</v>
      </c>
      <c r="AW4334" s="126" t="s">
        <v>6984</v>
      </c>
      <c r="AX4334" s="126" t="s">
        <v>6985</v>
      </c>
      <c r="AY4334" s="126" t="s">
        <v>6984</v>
      </c>
      <c r="AZ4334" s="126" t="s">
        <v>6985</v>
      </c>
      <c r="BA4334" s="126" t="str">
        <f t="shared" si="539"/>
        <v>RXX</v>
      </c>
    </row>
    <row r="4335" spans="48:53" hidden="1" x14ac:dyDescent="0.3">
      <c r="AV4335" s="115" t="str">
        <f t="shared" si="538"/>
        <v>RXXHASLEMERE HOSPITAL</v>
      </c>
      <c r="AW4335" s="126" t="s">
        <v>6874</v>
      </c>
      <c r="AX4335" s="126" t="s">
        <v>6875</v>
      </c>
      <c r="AY4335" s="126" t="s">
        <v>6874</v>
      </c>
      <c r="AZ4335" s="126" t="s">
        <v>6875</v>
      </c>
      <c r="BA4335" s="126" t="str">
        <f t="shared" si="539"/>
        <v>RXX</v>
      </c>
    </row>
    <row r="4336" spans="48:53" hidden="1" x14ac:dyDescent="0.3">
      <c r="AV4336" s="115" t="str">
        <f t="shared" si="538"/>
        <v>RXXHERMITAGE</v>
      </c>
      <c r="AW4336" s="126" t="s">
        <v>6926</v>
      </c>
      <c r="AX4336" s="126" t="s">
        <v>6927</v>
      </c>
      <c r="AY4336" s="126" t="s">
        <v>6926</v>
      </c>
      <c r="AZ4336" s="126" t="s">
        <v>6927</v>
      </c>
      <c r="BA4336" s="126" t="str">
        <f t="shared" si="539"/>
        <v>RXX</v>
      </c>
    </row>
    <row r="4337" spans="48:53" hidden="1" x14ac:dyDescent="0.3">
      <c r="AV4337" s="115" t="str">
        <f t="shared" si="538"/>
        <v>RXXHILLCROFT</v>
      </c>
      <c r="AW4337" s="126" t="s">
        <v>6864</v>
      </c>
      <c r="AX4337" s="126" t="s">
        <v>6865</v>
      </c>
      <c r="AY4337" s="126" t="s">
        <v>6864</v>
      </c>
      <c r="AZ4337" s="126" t="s">
        <v>6865</v>
      </c>
      <c r="BA4337" s="126" t="str">
        <f t="shared" si="539"/>
        <v>RXX</v>
      </c>
    </row>
    <row r="4338" spans="48:53" hidden="1" x14ac:dyDescent="0.3">
      <c r="AV4338" s="115" t="str">
        <f t="shared" si="538"/>
        <v>RXXHOLLY TREE</v>
      </c>
      <c r="AW4338" s="126" t="s">
        <v>6924</v>
      </c>
      <c r="AX4338" s="126" t="s">
        <v>6925</v>
      </c>
      <c r="AY4338" s="126" t="s">
        <v>6924</v>
      </c>
      <c r="AZ4338" s="126" t="s">
        <v>6925</v>
      </c>
      <c r="BA4338" s="126" t="str">
        <f t="shared" si="539"/>
        <v>RXX</v>
      </c>
    </row>
    <row r="4339" spans="48:53" hidden="1" x14ac:dyDescent="0.3">
      <c r="AV4339" s="115" t="str">
        <f t="shared" si="538"/>
        <v>RXXLARKFIELD</v>
      </c>
      <c r="AW4339" s="126" t="s">
        <v>6944</v>
      </c>
      <c r="AX4339" s="126" t="s">
        <v>6945</v>
      </c>
      <c r="AY4339" s="126" t="s">
        <v>6944</v>
      </c>
      <c r="AZ4339" s="126" t="s">
        <v>6945</v>
      </c>
      <c r="BA4339" s="126" t="str">
        <f t="shared" si="539"/>
        <v>RXX</v>
      </c>
    </row>
    <row r="4340" spans="48:53" hidden="1" x14ac:dyDescent="0.3">
      <c r="AV4340" s="115" t="str">
        <f t="shared" si="538"/>
        <v>RXXLAUREATE WARD</v>
      </c>
      <c r="AW4340" s="126" t="s">
        <v>6988</v>
      </c>
      <c r="AX4340" s="126" t="s">
        <v>6989</v>
      </c>
      <c r="AY4340" s="126" t="s">
        <v>6988</v>
      </c>
      <c r="AZ4340" s="126" t="s">
        <v>6989</v>
      </c>
      <c r="BA4340" s="126" t="str">
        <f t="shared" si="539"/>
        <v>RXX</v>
      </c>
    </row>
    <row r="4341" spans="48:53" hidden="1" x14ac:dyDescent="0.3">
      <c r="AV4341" s="115" t="str">
        <f t="shared" si="538"/>
        <v>RXXLEATHERHEAD HOSPITAL</v>
      </c>
      <c r="AW4341" s="126" t="s">
        <v>6893</v>
      </c>
      <c r="AX4341" s="126" t="s">
        <v>6894</v>
      </c>
      <c r="AY4341" s="126" t="s">
        <v>6893</v>
      </c>
      <c r="AZ4341" s="126" t="s">
        <v>6894</v>
      </c>
      <c r="BA4341" s="126" t="str">
        <f t="shared" si="539"/>
        <v>RXX</v>
      </c>
    </row>
    <row r="4342" spans="48:53" hidden="1" x14ac:dyDescent="0.3">
      <c r="AV4342" s="115" t="str">
        <f t="shared" si="538"/>
        <v>RXXLODDON ALLIANCE</v>
      </c>
      <c r="AW4342" s="126" t="s">
        <v>6851</v>
      </c>
      <c r="AX4342" s="126" t="s">
        <v>6852</v>
      </c>
      <c r="AY4342" s="126" t="s">
        <v>6851</v>
      </c>
      <c r="AZ4342" s="126" t="s">
        <v>6852</v>
      </c>
      <c r="BA4342" s="126" t="str">
        <f t="shared" si="539"/>
        <v>RXX</v>
      </c>
    </row>
    <row r="4343" spans="48:53" hidden="1" x14ac:dyDescent="0.3">
      <c r="AV4343" s="115" t="str">
        <f t="shared" si="538"/>
        <v>RXXMITCHELL HALL</v>
      </c>
      <c r="AW4343" s="126" t="s">
        <v>7002</v>
      </c>
      <c r="AX4343" s="126" t="s">
        <v>7003</v>
      </c>
      <c r="AY4343" s="126" t="s">
        <v>7002</v>
      </c>
      <c r="AZ4343" s="126" t="s">
        <v>7003</v>
      </c>
      <c r="BA4343" s="126" t="str">
        <f t="shared" si="539"/>
        <v>RXX</v>
      </c>
    </row>
    <row r="4344" spans="48:53" hidden="1" x14ac:dyDescent="0.3">
      <c r="AV4344" s="115" t="str">
        <f t="shared" si="538"/>
        <v>RXXNOEL LAVIN WARD</v>
      </c>
      <c r="AW4344" s="126" t="s">
        <v>6990</v>
      </c>
      <c r="AX4344" s="126" t="s">
        <v>6991</v>
      </c>
      <c r="AY4344" s="126" t="s">
        <v>6990</v>
      </c>
      <c r="AZ4344" s="126" t="s">
        <v>6991</v>
      </c>
      <c r="BA4344" s="126" t="str">
        <f t="shared" si="539"/>
        <v>RXX</v>
      </c>
    </row>
    <row r="4345" spans="48:53" hidden="1" x14ac:dyDescent="0.3">
      <c r="AV4345" s="115" t="str">
        <f t="shared" si="538"/>
        <v>RXXNURSE R3</v>
      </c>
      <c r="AW4345" s="126" t="s">
        <v>6950</v>
      </c>
      <c r="AX4345" s="126" t="s">
        <v>6951</v>
      </c>
      <c r="AY4345" s="126" t="s">
        <v>6950</v>
      </c>
      <c r="AZ4345" s="126" t="s">
        <v>6951</v>
      </c>
      <c r="BA4345" s="126" t="str">
        <f t="shared" si="539"/>
        <v>RXX</v>
      </c>
    </row>
    <row r="4346" spans="48:53" hidden="1" x14ac:dyDescent="0.3">
      <c r="AV4346" s="115" t="str">
        <f t="shared" si="538"/>
        <v>RXXNURSE R7</v>
      </c>
      <c r="AW4346" s="126" t="s">
        <v>6952</v>
      </c>
      <c r="AX4346" s="126" t="s">
        <v>6953</v>
      </c>
      <c r="AY4346" s="126" t="s">
        <v>6952</v>
      </c>
      <c r="AZ4346" s="126" t="s">
        <v>6953</v>
      </c>
      <c r="BA4346" s="126" t="str">
        <f t="shared" si="539"/>
        <v>RXX</v>
      </c>
    </row>
    <row r="4347" spans="48:53" hidden="1" x14ac:dyDescent="0.3">
      <c r="AV4347" s="115" t="str">
        <f t="shared" si="538"/>
        <v>RXXNURSE RXXV1</v>
      </c>
      <c r="AW4347" s="126" t="s">
        <v>6962</v>
      </c>
      <c r="AX4347" s="126" t="s">
        <v>6963</v>
      </c>
      <c r="AY4347" s="126" t="s">
        <v>6962</v>
      </c>
      <c r="AZ4347" s="126" t="s">
        <v>6963</v>
      </c>
      <c r="BA4347" s="126" t="str">
        <f t="shared" si="539"/>
        <v>RXX</v>
      </c>
    </row>
    <row r="4348" spans="48:53" hidden="1" x14ac:dyDescent="0.3">
      <c r="AV4348" s="115" t="str">
        <f t="shared" si="538"/>
        <v>RXXNURSE RXXV2</v>
      </c>
      <c r="AW4348" s="126" t="s">
        <v>6964</v>
      </c>
      <c r="AX4348" s="126" t="s">
        <v>6965</v>
      </c>
      <c r="AY4348" s="126" t="s">
        <v>6964</v>
      </c>
      <c r="AZ4348" s="126" t="s">
        <v>6965</v>
      </c>
      <c r="BA4348" s="126" t="str">
        <f t="shared" si="539"/>
        <v>RXX</v>
      </c>
    </row>
    <row r="4349" spans="48:53" hidden="1" x14ac:dyDescent="0.3">
      <c r="AV4349" s="115" t="str">
        <f t="shared" si="538"/>
        <v>RXXNURSE RXXV3</v>
      </c>
      <c r="AW4349" s="126" t="s">
        <v>6966</v>
      </c>
      <c r="AX4349" s="126" t="s">
        <v>6967</v>
      </c>
      <c r="AY4349" s="126" t="s">
        <v>6966</v>
      </c>
      <c r="AZ4349" s="126" t="s">
        <v>6967</v>
      </c>
      <c r="BA4349" s="126" t="str">
        <f t="shared" si="539"/>
        <v>RXX</v>
      </c>
    </row>
    <row r="4350" spans="48:53" hidden="1" x14ac:dyDescent="0.3">
      <c r="AV4350" s="115" t="str">
        <f t="shared" si="538"/>
        <v>RXXNURSE RXXV5</v>
      </c>
      <c r="AW4350" s="126" t="s">
        <v>6970</v>
      </c>
      <c r="AX4350" s="126" t="s">
        <v>6971</v>
      </c>
      <c r="AY4350" s="126" t="s">
        <v>6970</v>
      </c>
      <c r="AZ4350" s="126" t="s">
        <v>6971</v>
      </c>
      <c r="BA4350" s="126" t="str">
        <f t="shared" si="539"/>
        <v>RXX</v>
      </c>
    </row>
    <row r="4351" spans="48:53" hidden="1" x14ac:dyDescent="0.3">
      <c r="AV4351" s="115" t="str">
        <f t="shared" si="538"/>
        <v>RXXNURSE T3</v>
      </c>
      <c r="AW4351" s="126" t="s">
        <v>6954</v>
      </c>
      <c r="AX4351" s="126" t="s">
        <v>6955</v>
      </c>
      <c r="AY4351" s="126" t="s">
        <v>6954</v>
      </c>
      <c r="AZ4351" s="126" t="s">
        <v>6955</v>
      </c>
      <c r="BA4351" s="126" t="str">
        <f t="shared" si="539"/>
        <v>RXX</v>
      </c>
    </row>
    <row r="4352" spans="48:53" hidden="1" x14ac:dyDescent="0.3">
      <c r="AV4352" s="115" t="str">
        <f t="shared" si="538"/>
        <v>RXXNURSE T5</v>
      </c>
      <c r="AW4352" s="126" t="s">
        <v>6956</v>
      </c>
      <c r="AX4352" s="126" t="s">
        <v>6957</v>
      </c>
      <c r="AY4352" s="126" t="s">
        <v>6956</v>
      </c>
      <c r="AZ4352" s="126" t="s">
        <v>6957</v>
      </c>
      <c r="BA4352" s="126" t="str">
        <f t="shared" si="539"/>
        <v>RXX</v>
      </c>
    </row>
    <row r="4353" spans="48:53" hidden="1" x14ac:dyDescent="0.3">
      <c r="AV4353" s="115" t="str">
        <f t="shared" si="538"/>
        <v>RXXNURSE T6 - RESPOND</v>
      </c>
      <c r="AW4353" s="126" t="s">
        <v>6958</v>
      </c>
      <c r="AX4353" s="126" t="s">
        <v>6959</v>
      </c>
      <c r="AY4353" s="126" t="s">
        <v>6958</v>
      </c>
      <c r="AZ4353" s="126" t="s">
        <v>6959</v>
      </c>
      <c r="BA4353" s="126" t="str">
        <f t="shared" si="539"/>
        <v>RXX</v>
      </c>
    </row>
    <row r="4354" spans="48:53" hidden="1" x14ac:dyDescent="0.3">
      <c r="AV4354" s="115" t="str">
        <f t="shared" si="538"/>
        <v>RXXNURSE T7 - RESPOND</v>
      </c>
      <c r="AW4354" s="126" t="s">
        <v>6960</v>
      </c>
      <c r="AX4354" s="126" t="s">
        <v>6961</v>
      </c>
      <c r="AY4354" s="126" t="s">
        <v>6960</v>
      </c>
      <c r="AZ4354" s="126" t="s">
        <v>6961</v>
      </c>
      <c r="BA4354" s="126" t="str">
        <f t="shared" si="539"/>
        <v>RXX</v>
      </c>
    </row>
    <row r="4355" spans="48:53" hidden="1" x14ac:dyDescent="0.3">
      <c r="AV4355" s="115" t="str">
        <f t="shared" si="538"/>
        <v>RXXNURSE V6</v>
      </c>
      <c r="AW4355" s="126" t="s">
        <v>6972</v>
      </c>
      <c r="AX4355" s="126" t="s">
        <v>6973</v>
      </c>
      <c r="AY4355" s="126" t="s">
        <v>6972</v>
      </c>
      <c r="AZ4355" s="126" t="s">
        <v>6973</v>
      </c>
      <c r="BA4355" s="126" t="str">
        <f t="shared" si="539"/>
        <v>RXX</v>
      </c>
    </row>
    <row r="4356" spans="48:53" hidden="1" x14ac:dyDescent="0.3">
      <c r="AV4356" s="115" t="str">
        <f t="shared" ref="AV4356:AV4419" si="540">CONCATENATE(LEFT(AW4356, 3),AX4356)</f>
        <v>RXXNURSE V7</v>
      </c>
      <c r="AW4356" s="126" t="s">
        <v>6974</v>
      </c>
      <c r="AX4356" s="126" t="s">
        <v>6975</v>
      </c>
      <c r="AY4356" s="126" t="s">
        <v>6974</v>
      </c>
      <c r="AZ4356" s="126" t="s">
        <v>6975</v>
      </c>
      <c r="BA4356" s="126" t="str">
        <f t="shared" ref="BA4356:BA4419" si="541">LEFT(AY4356,3)</f>
        <v>RXX</v>
      </c>
    </row>
    <row r="4357" spans="48:53" hidden="1" x14ac:dyDescent="0.3">
      <c r="AV4357" s="115" t="str">
        <f t="shared" si="540"/>
        <v>RXXOLDER PEOPLE'S PSYCHIATRY</v>
      </c>
      <c r="AW4357" s="126" t="s">
        <v>6901</v>
      </c>
      <c r="AX4357" s="126" t="s">
        <v>6902</v>
      </c>
      <c r="AY4357" s="126" t="s">
        <v>6901</v>
      </c>
      <c r="AZ4357" s="126" t="s">
        <v>6902</v>
      </c>
      <c r="BA4357" s="126" t="str">
        <f t="shared" si="541"/>
        <v>RXX</v>
      </c>
    </row>
    <row r="4358" spans="48:53" hidden="1" x14ac:dyDescent="0.3">
      <c r="AV4358" s="115" t="str">
        <f t="shared" si="540"/>
        <v>RXXPORTSMOUTH DISABILITY FORUM</v>
      </c>
      <c r="AW4358" s="126" t="s">
        <v>6897</v>
      </c>
      <c r="AX4358" s="126" t="s">
        <v>6898</v>
      </c>
      <c r="AY4358" s="126" t="s">
        <v>6897</v>
      </c>
      <c r="AZ4358" s="126" t="s">
        <v>6898</v>
      </c>
      <c r="BA4358" s="126" t="str">
        <f t="shared" si="541"/>
        <v>RXX</v>
      </c>
    </row>
    <row r="4359" spans="48:53" hidden="1" x14ac:dyDescent="0.3">
      <c r="AV4359" s="115" t="str">
        <f t="shared" si="540"/>
        <v>RXXREHABILITATION</v>
      </c>
      <c r="AW4359" s="126" t="s">
        <v>6940</v>
      </c>
      <c r="AX4359" s="126" t="s">
        <v>6941</v>
      </c>
      <c r="AY4359" s="126" t="s">
        <v>6940</v>
      </c>
      <c r="AZ4359" s="126" t="s">
        <v>6941</v>
      </c>
      <c r="BA4359" s="126" t="str">
        <f t="shared" si="541"/>
        <v>RXX</v>
      </c>
    </row>
    <row r="4360" spans="48:53" hidden="1" x14ac:dyDescent="0.3">
      <c r="AV4360" s="115" t="str">
        <f t="shared" si="540"/>
        <v>RXXROSEWOOD</v>
      </c>
      <c r="AW4360" s="126" t="s">
        <v>6946</v>
      </c>
      <c r="AX4360" s="126" t="s">
        <v>6947</v>
      </c>
      <c r="AY4360" s="126" t="s">
        <v>6946</v>
      </c>
      <c r="AZ4360" s="126" t="s">
        <v>6947</v>
      </c>
      <c r="BA4360" s="126" t="str">
        <f t="shared" si="541"/>
        <v>RXX</v>
      </c>
    </row>
    <row r="4361" spans="48:53" hidden="1" x14ac:dyDescent="0.3">
      <c r="AV4361" s="115" t="str">
        <f t="shared" si="540"/>
        <v>RXXROYAL SURREY COUNTY HOSPITAL</v>
      </c>
      <c r="AW4361" s="126" t="s">
        <v>6872</v>
      </c>
      <c r="AX4361" s="126" t="s">
        <v>6873</v>
      </c>
      <c r="AY4361" s="126" t="s">
        <v>6872</v>
      </c>
      <c r="AZ4361" s="126" t="s">
        <v>6873</v>
      </c>
      <c r="BA4361" s="126" t="str">
        <f t="shared" si="541"/>
        <v>RXX</v>
      </c>
    </row>
    <row r="4362" spans="48:53" hidden="1" x14ac:dyDescent="0.3">
      <c r="AV4362" s="115" t="str">
        <f t="shared" si="540"/>
        <v>RXXSHIELING</v>
      </c>
      <c r="AW4362" s="126" t="s">
        <v>6866</v>
      </c>
      <c r="AX4362" s="126" t="s">
        <v>6867</v>
      </c>
      <c r="AY4362" s="126" t="s">
        <v>6866</v>
      </c>
      <c r="AZ4362" s="126" t="s">
        <v>6867</v>
      </c>
      <c r="BA4362" s="126" t="str">
        <f t="shared" si="541"/>
        <v>RXX</v>
      </c>
    </row>
    <row r="4363" spans="48:53" hidden="1" x14ac:dyDescent="0.3">
      <c r="AV4363" s="115" t="str">
        <f t="shared" si="540"/>
        <v>RXXSOUTH EAST PUPIL REFERRAL UNIT</v>
      </c>
      <c r="AW4363" s="126" t="s">
        <v>6895</v>
      </c>
      <c r="AX4363" s="126" t="s">
        <v>6896</v>
      </c>
      <c r="AY4363" s="126" t="s">
        <v>6895</v>
      </c>
      <c r="AZ4363" s="126" t="s">
        <v>6896</v>
      </c>
      <c r="BA4363" s="126" t="str">
        <f t="shared" si="541"/>
        <v>RXX</v>
      </c>
    </row>
    <row r="4364" spans="48:53" hidden="1" x14ac:dyDescent="0.3">
      <c r="AV4364" s="115" t="str">
        <f t="shared" si="540"/>
        <v>RXXSPENSER WARD</v>
      </c>
      <c r="AW4364" s="126" t="s">
        <v>6986</v>
      </c>
      <c r="AX4364" s="126" t="s">
        <v>6987</v>
      </c>
      <c r="AY4364" s="126" t="s">
        <v>6986</v>
      </c>
      <c r="AZ4364" s="126" t="s">
        <v>6987</v>
      </c>
      <c r="BA4364" s="126" t="str">
        <f t="shared" si="541"/>
        <v>RXX</v>
      </c>
    </row>
    <row r="4365" spans="48:53" hidden="1" x14ac:dyDescent="0.3">
      <c r="AV4365" s="115" t="str">
        <f t="shared" si="540"/>
        <v>RXXST EBBAS</v>
      </c>
      <c r="AW4365" s="126" t="s">
        <v>6885</v>
      </c>
      <c r="AX4365" s="126" t="s">
        <v>6886</v>
      </c>
      <c r="AY4365" s="126" t="s">
        <v>6885</v>
      </c>
      <c r="AZ4365" s="126" t="s">
        <v>6886</v>
      </c>
      <c r="BA4365" s="126" t="str">
        <f t="shared" si="541"/>
        <v>RXX</v>
      </c>
    </row>
    <row r="4366" spans="48:53" hidden="1" x14ac:dyDescent="0.3">
      <c r="AV4366" s="115" t="str">
        <f t="shared" si="540"/>
        <v>RXXST PETERS HOSPITAL</v>
      </c>
      <c r="AW4366" s="126" t="s">
        <v>6863</v>
      </c>
      <c r="AX4366" s="126" t="s">
        <v>5746</v>
      </c>
      <c r="AY4366" s="126" t="s">
        <v>6863</v>
      </c>
      <c r="AZ4366" s="126" t="s">
        <v>5746</v>
      </c>
      <c r="BA4366" s="126" t="str">
        <f t="shared" si="541"/>
        <v>RXX</v>
      </c>
    </row>
    <row r="4367" spans="48:53" hidden="1" x14ac:dyDescent="0.3">
      <c r="AV4367" s="115" t="str">
        <f t="shared" si="540"/>
        <v>RXXTANDRIDGE CTPLD</v>
      </c>
      <c r="AW4367" s="126" t="s">
        <v>6905</v>
      </c>
      <c r="AX4367" s="126" t="s">
        <v>6906</v>
      </c>
      <c r="AY4367" s="126" t="s">
        <v>6905</v>
      </c>
      <c r="AZ4367" s="126" t="s">
        <v>6906</v>
      </c>
      <c r="BA4367" s="126" t="str">
        <f t="shared" si="541"/>
        <v>RXX</v>
      </c>
    </row>
    <row r="4368" spans="48:53" hidden="1" x14ac:dyDescent="0.3">
      <c r="AV4368" s="115" t="str">
        <f t="shared" si="540"/>
        <v>RXXTHE MEADOWS</v>
      </c>
      <c r="AW4368" s="126" t="s">
        <v>6871</v>
      </c>
      <c r="AX4368" s="126" t="s">
        <v>5028</v>
      </c>
      <c r="AY4368" s="126" t="s">
        <v>6871</v>
      </c>
      <c r="AZ4368" s="126" t="s">
        <v>5028</v>
      </c>
      <c r="BA4368" s="126" t="str">
        <f t="shared" si="541"/>
        <v>RXX</v>
      </c>
    </row>
    <row r="4369" spans="48:53" hidden="1" x14ac:dyDescent="0.3">
      <c r="AV4369" s="115" t="str">
        <f t="shared" si="540"/>
        <v>RXXVICTORIA WARD</v>
      </c>
      <c r="AW4369" s="126" t="s">
        <v>6994</v>
      </c>
      <c r="AX4369" s="126" t="s">
        <v>6995</v>
      </c>
      <c r="AY4369" s="126" t="s">
        <v>6994</v>
      </c>
      <c r="AZ4369" s="126" t="s">
        <v>6995</v>
      </c>
      <c r="BA4369" s="126" t="str">
        <f t="shared" si="541"/>
        <v>RXX</v>
      </c>
    </row>
    <row r="4370" spans="48:53" hidden="1" x14ac:dyDescent="0.3">
      <c r="AV4370" s="115" t="str">
        <f t="shared" si="540"/>
        <v>RXXWALTON COMMUNITY HOSPITAL</v>
      </c>
      <c r="AW4370" s="126" t="s">
        <v>6855</v>
      </c>
      <c r="AX4370" s="126" t="s">
        <v>6856</v>
      </c>
      <c r="AY4370" s="126" t="s">
        <v>6855</v>
      </c>
      <c r="AZ4370" s="126" t="s">
        <v>6856</v>
      </c>
      <c r="BA4370" s="126" t="str">
        <f t="shared" si="541"/>
        <v>RXX</v>
      </c>
    </row>
    <row r="4371" spans="48:53" hidden="1" x14ac:dyDescent="0.3">
      <c r="AV4371" s="115" t="str">
        <f t="shared" si="540"/>
        <v>RXXWEST PARK</v>
      </c>
      <c r="AW4371" s="126" t="s">
        <v>6884</v>
      </c>
      <c r="AX4371" s="126" t="s">
        <v>1416</v>
      </c>
      <c r="AY4371" s="126" t="s">
        <v>6884</v>
      </c>
      <c r="AZ4371" s="126" t="s">
        <v>1416</v>
      </c>
      <c r="BA4371" s="126" t="str">
        <f t="shared" si="541"/>
        <v>RXX</v>
      </c>
    </row>
    <row r="4372" spans="48:53" hidden="1" x14ac:dyDescent="0.3">
      <c r="AV4372" s="115" t="str">
        <f t="shared" si="540"/>
        <v>RXXWEYBRIDGE COMMUNITY HOSPITAL</v>
      </c>
      <c r="AW4372" s="126" t="s">
        <v>6859</v>
      </c>
      <c r="AX4372" s="126" t="s">
        <v>6860</v>
      </c>
      <c r="AY4372" s="126" t="s">
        <v>6859</v>
      </c>
      <c r="AZ4372" s="126" t="s">
        <v>6860</v>
      </c>
      <c r="BA4372" s="126" t="str">
        <f t="shared" si="541"/>
        <v>RXX</v>
      </c>
    </row>
    <row r="4373" spans="48:53" hidden="1" x14ac:dyDescent="0.3">
      <c r="AV4373" s="115" t="str">
        <f t="shared" si="540"/>
        <v>RXXWILLOW</v>
      </c>
      <c r="AW4373" s="126" t="s">
        <v>6932</v>
      </c>
      <c r="AX4373" s="126" t="s">
        <v>6933</v>
      </c>
      <c r="AY4373" s="126" t="s">
        <v>6932</v>
      </c>
      <c r="AZ4373" s="126" t="s">
        <v>6933</v>
      </c>
      <c r="BA4373" s="126" t="str">
        <f t="shared" si="541"/>
        <v>RXX</v>
      </c>
    </row>
    <row r="4374" spans="48:53" hidden="1" x14ac:dyDescent="0.3">
      <c r="AV4374" s="115" t="str">
        <f t="shared" si="540"/>
        <v>RXXWILLOW WARD</v>
      </c>
      <c r="AW4374" s="126" t="s">
        <v>6976</v>
      </c>
      <c r="AX4374" s="126" t="s">
        <v>6977</v>
      </c>
      <c r="AY4374" s="126" t="s">
        <v>6976</v>
      </c>
      <c r="AZ4374" s="126" t="s">
        <v>6977</v>
      </c>
      <c r="BA4374" s="126" t="str">
        <f t="shared" si="541"/>
        <v>RXX</v>
      </c>
    </row>
    <row r="4375" spans="48:53" hidden="1" x14ac:dyDescent="0.3">
      <c r="AV4375" s="115" t="str">
        <f t="shared" si="540"/>
        <v>RXXWINGFIELD - EAST</v>
      </c>
      <c r="AW4375" s="126" t="s">
        <v>6903</v>
      </c>
      <c r="AX4375" s="126" t="s">
        <v>6904</v>
      </c>
      <c r="AY4375" s="126" t="s">
        <v>6903</v>
      </c>
      <c r="AZ4375" s="126" t="s">
        <v>6904</v>
      </c>
      <c r="BA4375" s="126" t="str">
        <f t="shared" si="541"/>
        <v>RXX</v>
      </c>
    </row>
    <row r="4376" spans="48:53" hidden="1" x14ac:dyDescent="0.3">
      <c r="AV4376" s="115" t="str">
        <f t="shared" si="540"/>
        <v>RXXWINGFIELD WARD</v>
      </c>
      <c r="AW4376" s="126" t="s">
        <v>6998</v>
      </c>
      <c r="AX4376" s="126" t="s">
        <v>6999</v>
      </c>
      <c r="AY4376" s="126" t="s">
        <v>6998</v>
      </c>
      <c r="AZ4376" s="126" t="s">
        <v>6999</v>
      </c>
      <c r="BA4376" s="126" t="str">
        <f t="shared" si="541"/>
        <v>RXX</v>
      </c>
    </row>
    <row r="4377" spans="48:53" hidden="1" x14ac:dyDescent="0.3">
      <c r="AV4377" s="115" t="str">
        <f t="shared" si="540"/>
        <v>RXXWOKING COMMUNITY HOSPITAL</v>
      </c>
      <c r="AW4377" s="126" t="s">
        <v>6857</v>
      </c>
      <c r="AX4377" s="126" t="s">
        <v>6858</v>
      </c>
      <c r="AY4377" s="126" t="s">
        <v>6857</v>
      </c>
      <c r="AZ4377" s="126" t="s">
        <v>6858</v>
      </c>
      <c r="BA4377" s="126" t="str">
        <f t="shared" si="541"/>
        <v>RXX</v>
      </c>
    </row>
    <row r="4378" spans="48:53" hidden="1" x14ac:dyDescent="0.3">
      <c r="AV4378" s="115" t="str">
        <f t="shared" si="540"/>
        <v>RXY33-39 BIRLING ROAD</v>
      </c>
      <c r="AW4378" s="126" t="s">
        <v>8275</v>
      </c>
      <c r="AX4378" s="126" t="s">
        <v>8276</v>
      </c>
      <c r="AY4378" s="126" t="s">
        <v>8275</v>
      </c>
      <c r="AZ4378" s="126" t="s">
        <v>8276</v>
      </c>
      <c r="BA4378" s="126" t="str">
        <f t="shared" si="541"/>
        <v>RXY</v>
      </c>
    </row>
    <row r="4379" spans="48:53" hidden="1" x14ac:dyDescent="0.3">
      <c r="AV4379" s="115" t="str">
        <f t="shared" si="540"/>
        <v>RXYABBEY WOOD</v>
      </c>
      <c r="AW4379" s="126" t="s">
        <v>7004</v>
      </c>
      <c r="AX4379" s="126" t="s">
        <v>7005</v>
      </c>
      <c r="AY4379" s="126" t="s">
        <v>7004</v>
      </c>
      <c r="AZ4379" s="126" t="s">
        <v>7005</v>
      </c>
      <c r="BA4379" s="126" t="str">
        <f t="shared" si="541"/>
        <v>RXY</v>
      </c>
    </row>
    <row r="4380" spans="48:53" hidden="1" x14ac:dyDescent="0.3">
      <c r="AV4380" s="115" t="str">
        <f t="shared" si="540"/>
        <v>RXYALEXANDER HOUSE STABLES BLOCK</v>
      </c>
      <c r="AW4380" s="126" t="s">
        <v>8283</v>
      </c>
      <c r="AX4380" s="126" t="s">
        <v>8284</v>
      </c>
      <c r="AY4380" s="126" t="s">
        <v>8283</v>
      </c>
      <c r="AZ4380" s="126" t="s">
        <v>8284</v>
      </c>
      <c r="BA4380" s="126" t="str">
        <f t="shared" si="541"/>
        <v>RXY</v>
      </c>
    </row>
    <row r="4381" spans="48:53" hidden="1" x14ac:dyDescent="0.3">
      <c r="AV4381" s="115" t="str">
        <f t="shared" si="540"/>
        <v>RXYARNDALE HOUSE</v>
      </c>
      <c r="AW4381" s="126" t="s">
        <v>8285</v>
      </c>
      <c r="AX4381" s="126" t="s">
        <v>8286</v>
      </c>
      <c r="AY4381" s="126" t="s">
        <v>8285</v>
      </c>
      <c r="AZ4381" s="126" t="s">
        <v>8286</v>
      </c>
      <c r="BA4381" s="126" t="str">
        <f t="shared" si="541"/>
        <v>RXY</v>
      </c>
    </row>
    <row r="4382" spans="48:53" hidden="1" x14ac:dyDescent="0.3">
      <c r="AV4382" s="115" t="str">
        <f t="shared" si="540"/>
        <v>RXYARUNDEL UNIT</v>
      </c>
      <c r="AW4382" s="126" t="s">
        <v>7082</v>
      </c>
      <c r="AX4382" s="126" t="s">
        <v>7083</v>
      </c>
      <c r="AY4382" s="126" t="s">
        <v>7082</v>
      </c>
      <c r="AZ4382" s="126" t="s">
        <v>7083</v>
      </c>
      <c r="BA4382" s="126" t="str">
        <f t="shared" si="541"/>
        <v>RXY</v>
      </c>
    </row>
    <row r="4383" spans="48:53" hidden="1" x14ac:dyDescent="0.3">
      <c r="AV4383" s="115" t="str">
        <f t="shared" si="540"/>
        <v>RXYASH ETON</v>
      </c>
      <c r="AW4383" s="126" t="s">
        <v>7084</v>
      </c>
      <c r="AX4383" s="126" t="s">
        <v>7085</v>
      </c>
      <c r="AY4383" s="126" t="s">
        <v>7084</v>
      </c>
      <c r="AZ4383" s="126" t="s">
        <v>7085</v>
      </c>
      <c r="BA4383" s="126" t="str">
        <f t="shared" si="541"/>
        <v>RXY</v>
      </c>
    </row>
    <row r="4384" spans="48:53" hidden="1" x14ac:dyDescent="0.3">
      <c r="AV4384" s="115" t="str">
        <f t="shared" si="540"/>
        <v>RXYAUDLEY HOUSE</v>
      </c>
      <c r="AW4384" s="126" t="s">
        <v>8287</v>
      </c>
      <c r="AX4384" s="126" t="s">
        <v>8288</v>
      </c>
      <c r="AY4384" s="126" t="s">
        <v>8287</v>
      </c>
      <c r="AZ4384" s="126" t="s">
        <v>8288</v>
      </c>
      <c r="BA4384" s="126" t="str">
        <f t="shared" si="541"/>
        <v>RXY</v>
      </c>
    </row>
    <row r="4385" spans="48:53" hidden="1" x14ac:dyDescent="0.3">
      <c r="AV4385" s="115" t="str">
        <f t="shared" si="540"/>
        <v>RXYAYLESHAM COMMUNITY CENTRE</v>
      </c>
      <c r="AW4385" s="126" t="s">
        <v>8289</v>
      </c>
      <c r="AX4385" s="126" t="s">
        <v>8290</v>
      </c>
      <c r="AY4385" s="126" t="s">
        <v>8289</v>
      </c>
      <c r="AZ4385" s="126" t="s">
        <v>8290</v>
      </c>
      <c r="BA4385" s="126" t="str">
        <f t="shared" si="541"/>
        <v>RXY</v>
      </c>
    </row>
    <row r="4386" spans="48:53" hidden="1" x14ac:dyDescent="0.3">
      <c r="AV4386" s="115" t="str">
        <f t="shared" si="540"/>
        <v>RXYBRANBRIDGES INDUSTRIAL UNIT</v>
      </c>
      <c r="AW4386" s="126" t="s">
        <v>8291</v>
      </c>
      <c r="AX4386" s="126" t="s">
        <v>8292</v>
      </c>
      <c r="AY4386" s="126" t="s">
        <v>8291</v>
      </c>
      <c r="AZ4386" s="126" t="s">
        <v>8292</v>
      </c>
      <c r="BA4386" s="126" t="str">
        <f t="shared" si="541"/>
        <v>RXY</v>
      </c>
    </row>
    <row r="4387" spans="48:53" hidden="1" x14ac:dyDescent="0.3">
      <c r="AV4387" s="115" t="str">
        <f t="shared" si="540"/>
        <v>RXYBUCKLAND HOSPITAL</v>
      </c>
      <c r="AW4387" s="126" t="s">
        <v>7086</v>
      </c>
      <c r="AX4387" s="126" t="s">
        <v>6226</v>
      </c>
      <c r="AY4387" s="126" t="s">
        <v>7086</v>
      </c>
      <c r="AZ4387" s="126" t="s">
        <v>6226</v>
      </c>
      <c r="BA4387" s="126" t="str">
        <f t="shared" si="541"/>
        <v>RXY</v>
      </c>
    </row>
    <row r="4388" spans="48:53" hidden="1" x14ac:dyDescent="0.3">
      <c r="AV4388" s="115" t="str">
        <f t="shared" si="540"/>
        <v>RXYCANADA HOUSE</v>
      </c>
      <c r="AW4388" s="126" t="s">
        <v>8293</v>
      </c>
      <c r="AX4388" s="126" t="s">
        <v>8294</v>
      </c>
      <c r="AY4388" s="126" t="s">
        <v>8293</v>
      </c>
      <c r="AZ4388" s="126" t="s">
        <v>8294</v>
      </c>
      <c r="BA4388" s="126" t="str">
        <f t="shared" si="541"/>
        <v>RXY</v>
      </c>
    </row>
    <row r="4389" spans="48:53" hidden="1" x14ac:dyDescent="0.3">
      <c r="AV4389" s="115" t="str">
        <f t="shared" si="540"/>
        <v>RXYCANTERBURY (BRENTWOOD)</v>
      </c>
      <c r="AW4389" s="126" t="s">
        <v>7016</v>
      </c>
      <c r="AX4389" s="126" t="s">
        <v>7017</v>
      </c>
      <c r="AY4389" s="126" t="s">
        <v>7016</v>
      </c>
      <c r="AZ4389" s="126" t="s">
        <v>7017</v>
      </c>
      <c r="BA4389" s="126" t="str">
        <f t="shared" si="541"/>
        <v>RXY</v>
      </c>
    </row>
    <row r="4390" spans="48:53" hidden="1" x14ac:dyDescent="0.3">
      <c r="AV4390" s="115" t="str">
        <f t="shared" si="540"/>
        <v>RXYCANTERBURY D.T.S</v>
      </c>
      <c r="AW4390" s="126" t="s">
        <v>7087</v>
      </c>
      <c r="AX4390" s="126" t="s">
        <v>7088</v>
      </c>
      <c r="AY4390" s="126" t="s">
        <v>7087</v>
      </c>
      <c r="AZ4390" s="126" t="s">
        <v>7088</v>
      </c>
      <c r="BA4390" s="126" t="str">
        <f t="shared" si="541"/>
        <v>RXY</v>
      </c>
    </row>
    <row r="4391" spans="48:53" hidden="1" x14ac:dyDescent="0.3">
      <c r="AV4391" s="115" t="str">
        <f t="shared" si="540"/>
        <v>RXYCHERVILLES</v>
      </c>
      <c r="AW4391" s="126" t="s">
        <v>7030</v>
      </c>
      <c r="AX4391" s="126" t="s">
        <v>7031</v>
      </c>
      <c r="AY4391" s="126" t="s">
        <v>7030</v>
      </c>
      <c r="AZ4391" s="126" t="s">
        <v>7031</v>
      </c>
      <c r="BA4391" s="126" t="str">
        <f t="shared" si="541"/>
        <v>RXY</v>
      </c>
    </row>
    <row r="4392" spans="48:53" hidden="1" x14ac:dyDescent="0.3">
      <c r="AV4392" s="115" t="str">
        <f t="shared" si="540"/>
        <v>RXYCORNERSTONES (TUNNEL ROAD)</v>
      </c>
      <c r="AW4392" s="126" t="s">
        <v>8295</v>
      </c>
      <c r="AX4392" s="126" t="s">
        <v>8296</v>
      </c>
      <c r="AY4392" s="126" t="s">
        <v>8295</v>
      </c>
      <c r="AZ4392" s="126" t="s">
        <v>8296</v>
      </c>
      <c r="BA4392" s="126" t="str">
        <f t="shared" si="541"/>
        <v>RXY</v>
      </c>
    </row>
    <row r="4393" spans="48:53" hidden="1" x14ac:dyDescent="0.3">
      <c r="AV4393" s="115" t="str">
        <f t="shared" si="540"/>
        <v>RXYCOSSINGTON ROAD</v>
      </c>
      <c r="AW4393" s="126" t="s">
        <v>8268</v>
      </c>
      <c r="AX4393" s="126" t="s">
        <v>8269</v>
      </c>
      <c r="AY4393" s="126" t="s">
        <v>8268</v>
      </c>
      <c r="AZ4393" s="126" t="s">
        <v>8269</v>
      </c>
      <c r="BA4393" s="126" t="str">
        <f t="shared" si="541"/>
        <v>RXY</v>
      </c>
    </row>
    <row r="4394" spans="48:53" hidden="1" x14ac:dyDescent="0.3">
      <c r="AV4394" s="115" t="str">
        <f t="shared" si="540"/>
        <v>RXYCOURT DRIVE</v>
      </c>
      <c r="AW4394" s="126" t="s">
        <v>8297</v>
      </c>
      <c r="AX4394" s="126" t="s">
        <v>8298</v>
      </c>
      <c r="AY4394" s="126" t="s">
        <v>8297</v>
      </c>
      <c r="AZ4394" s="126" t="s">
        <v>8298</v>
      </c>
      <c r="BA4394" s="126" t="str">
        <f t="shared" si="541"/>
        <v>RXY</v>
      </c>
    </row>
    <row r="4395" spans="48:53" hidden="1" x14ac:dyDescent="0.3">
      <c r="AV4395" s="115" t="str">
        <f t="shared" si="540"/>
        <v>RXYCRHT MAIDSTONE NMP</v>
      </c>
      <c r="AW4395" s="126" t="s">
        <v>7024</v>
      </c>
      <c r="AX4395" s="126" t="s">
        <v>7025</v>
      </c>
      <c r="AY4395" s="126" t="s">
        <v>7024</v>
      </c>
      <c r="AZ4395" s="126" t="s">
        <v>7025</v>
      </c>
      <c r="BA4395" s="126" t="str">
        <f t="shared" si="541"/>
        <v>RXY</v>
      </c>
    </row>
    <row r="4396" spans="48:53" hidden="1" x14ac:dyDescent="0.3">
      <c r="AV4396" s="115" t="str">
        <f t="shared" si="540"/>
        <v>RXYCRISIS ASSESSMENT &amp; TREATMENT TEAM</v>
      </c>
      <c r="AW4396" s="126" t="s">
        <v>8299</v>
      </c>
      <c r="AX4396" s="126" t="s">
        <v>8300</v>
      </c>
      <c r="AY4396" s="126" t="s">
        <v>8299</v>
      </c>
      <c r="AZ4396" s="126" t="s">
        <v>8300</v>
      </c>
      <c r="BA4396" s="126" t="str">
        <f t="shared" si="541"/>
        <v>RXY</v>
      </c>
    </row>
    <row r="4397" spans="48:53" hidden="1" x14ac:dyDescent="0.3">
      <c r="AV4397" s="115" t="str">
        <f t="shared" si="540"/>
        <v>RXYCULVER HOUSE</v>
      </c>
      <c r="AW4397" s="126" t="s">
        <v>8301</v>
      </c>
      <c r="AX4397" s="126" t="s">
        <v>8302</v>
      </c>
      <c r="AY4397" s="126" t="s">
        <v>8301</v>
      </c>
      <c r="AZ4397" s="126" t="s">
        <v>8302</v>
      </c>
      <c r="BA4397" s="126" t="str">
        <f t="shared" si="541"/>
        <v>RXY</v>
      </c>
    </row>
    <row r="4398" spans="48:53" hidden="1" x14ac:dyDescent="0.3">
      <c r="AV4398" s="115" t="str">
        <f t="shared" si="540"/>
        <v>RXYDARENT VALLEY HOSPITAL</v>
      </c>
      <c r="AW4398" s="126" t="s">
        <v>7014</v>
      </c>
      <c r="AX4398" s="126" t="s">
        <v>7015</v>
      </c>
      <c r="AY4398" s="126" t="s">
        <v>7014</v>
      </c>
      <c r="AZ4398" s="126" t="s">
        <v>7015</v>
      </c>
      <c r="BA4398" s="126" t="str">
        <f t="shared" si="541"/>
        <v>RXY</v>
      </c>
    </row>
    <row r="4399" spans="48:53" hidden="1" x14ac:dyDescent="0.3">
      <c r="AV4399" s="115" t="str">
        <f t="shared" si="540"/>
        <v>RXYEAGLE COURT</v>
      </c>
      <c r="AW4399" s="126" t="s">
        <v>8307</v>
      </c>
      <c r="AX4399" s="126" t="s">
        <v>8308</v>
      </c>
      <c r="AY4399" s="126" t="s">
        <v>8307</v>
      </c>
      <c r="AZ4399" s="126" t="s">
        <v>8308</v>
      </c>
      <c r="BA4399" s="126" t="str">
        <f t="shared" si="541"/>
        <v>RXY</v>
      </c>
    </row>
    <row r="4400" spans="48:53" hidden="1" x14ac:dyDescent="0.3">
      <c r="AV4400" s="115" t="str">
        <f t="shared" si="540"/>
        <v>RXYEATING DISORDERS NMP</v>
      </c>
      <c r="AW4400" s="126" t="s">
        <v>7089</v>
      </c>
      <c r="AX4400" s="126" t="s">
        <v>7090</v>
      </c>
      <c r="AY4400" s="126" t="s">
        <v>7089</v>
      </c>
      <c r="AZ4400" s="126" t="s">
        <v>7090</v>
      </c>
      <c r="BA4400" s="126" t="str">
        <f t="shared" si="541"/>
        <v>RXY</v>
      </c>
    </row>
    <row r="4401" spans="48:53" hidden="1" x14ac:dyDescent="0.3">
      <c r="AV4401" s="115" t="str">
        <f t="shared" si="540"/>
        <v>RXYELMSLEIGH LODGE</v>
      </c>
      <c r="AW4401" s="126" t="s">
        <v>8303</v>
      </c>
      <c r="AX4401" s="126" t="s">
        <v>8304</v>
      </c>
      <c r="AY4401" s="126" t="s">
        <v>8303</v>
      </c>
      <c r="AZ4401" s="126" t="s">
        <v>8304</v>
      </c>
      <c r="BA4401" s="126" t="str">
        <f t="shared" si="541"/>
        <v>RXY</v>
      </c>
    </row>
    <row r="4402" spans="48:53" hidden="1" x14ac:dyDescent="0.3">
      <c r="AV4402" s="115" t="str">
        <f t="shared" si="540"/>
        <v>RXYELWICK ROAD CENTRE</v>
      </c>
      <c r="AW4402" s="126" t="s">
        <v>8305</v>
      </c>
      <c r="AX4402" s="126" t="s">
        <v>8306</v>
      </c>
      <c r="AY4402" s="126" t="s">
        <v>8305</v>
      </c>
      <c r="AZ4402" s="126" t="s">
        <v>8306</v>
      </c>
      <c r="BA4402" s="126" t="str">
        <f t="shared" si="541"/>
        <v>RXY</v>
      </c>
    </row>
    <row r="4403" spans="48:53" hidden="1" x14ac:dyDescent="0.3">
      <c r="AV4403" s="115" t="str">
        <f t="shared" si="540"/>
        <v>RXYETHELBERT ROAD</v>
      </c>
      <c r="AW4403" s="126" t="s">
        <v>8246</v>
      </c>
      <c r="AX4403" s="126" t="s">
        <v>8247</v>
      </c>
      <c r="AY4403" s="126" t="s">
        <v>8246</v>
      </c>
      <c r="AZ4403" s="126" t="s">
        <v>8247</v>
      </c>
      <c r="BA4403" s="126" t="str">
        <f t="shared" si="541"/>
        <v>RXY</v>
      </c>
    </row>
    <row r="4404" spans="48:53" hidden="1" x14ac:dyDescent="0.3">
      <c r="AV4404" s="115" t="str">
        <f t="shared" si="540"/>
        <v>RXYFANT OAST</v>
      </c>
      <c r="AW4404" s="126" t="s">
        <v>7091</v>
      </c>
      <c r="AX4404" s="126" t="s">
        <v>7092</v>
      </c>
      <c r="AY4404" s="126" t="s">
        <v>7091</v>
      </c>
      <c r="AZ4404" s="126" t="s">
        <v>7092</v>
      </c>
      <c r="BA4404" s="126" t="str">
        <f t="shared" si="541"/>
        <v>RXY</v>
      </c>
    </row>
    <row r="4405" spans="48:53" hidden="1" x14ac:dyDescent="0.3">
      <c r="AV4405" s="115" t="str">
        <f t="shared" si="540"/>
        <v>RXYFERN</v>
      </c>
      <c r="AW4405" s="126" t="s">
        <v>7032</v>
      </c>
      <c r="AX4405" s="126" t="s">
        <v>7033</v>
      </c>
      <c r="AY4405" s="126" t="s">
        <v>7032</v>
      </c>
      <c r="AZ4405" s="126" t="s">
        <v>7033</v>
      </c>
      <c r="BA4405" s="126" t="str">
        <f t="shared" si="541"/>
        <v>RXY</v>
      </c>
    </row>
    <row r="4406" spans="48:53" hidden="1" x14ac:dyDescent="0.3">
      <c r="AV4406" s="115" t="str">
        <f t="shared" si="540"/>
        <v>RXYFOLKESTONE HEALTH CENTRE</v>
      </c>
      <c r="AW4406" s="126" t="s">
        <v>8262</v>
      </c>
      <c r="AX4406" s="126" t="s">
        <v>8263</v>
      </c>
      <c r="AY4406" s="126" t="s">
        <v>8262</v>
      </c>
      <c r="AZ4406" s="126" t="s">
        <v>8263</v>
      </c>
      <c r="BA4406" s="126" t="str">
        <f t="shared" si="541"/>
        <v>RXY</v>
      </c>
    </row>
    <row r="4407" spans="48:53" hidden="1" x14ac:dyDescent="0.3">
      <c r="AV4407" s="115" t="str">
        <f t="shared" si="540"/>
        <v>RXYFORENSIC PSYCHIATRY</v>
      </c>
      <c r="AW4407" s="126" t="s">
        <v>7036</v>
      </c>
      <c r="AX4407" s="126" t="s">
        <v>7037</v>
      </c>
      <c r="AY4407" s="126" t="s">
        <v>7036</v>
      </c>
      <c r="AZ4407" s="126" t="s">
        <v>7037</v>
      </c>
      <c r="BA4407" s="126" t="str">
        <f t="shared" si="541"/>
        <v>RXY</v>
      </c>
    </row>
    <row r="4408" spans="48:53" hidden="1" x14ac:dyDescent="0.3">
      <c r="AV4408" s="115" t="str">
        <f t="shared" si="540"/>
        <v>RXYFRANK LLOYD NURSING HOME</v>
      </c>
      <c r="AW4408" s="126" t="s">
        <v>8309</v>
      </c>
      <c r="AX4408" s="126" t="s">
        <v>8310</v>
      </c>
      <c r="AY4408" s="126" t="s">
        <v>8309</v>
      </c>
      <c r="AZ4408" s="126" t="s">
        <v>8310</v>
      </c>
      <c r="BA4408" s="126" t="str">
        <f t="shared" si="541"/>
        <v>RXY</v>
      </c>
    </row>
    <row r="4409" spans="48:53" hidden="1" x14ac:dyDescent="0.3">
      <c r="AV4409" s="115" t="str">
        <f t="shared" si="540"/>
        <v>RXYGATLAND HOUSE</v>
      </c>
      <c r="AW4409" s="126" t="s">
        <v>8311</v>
      </c>
      <c r="AX4409" s="126" t="s">
        <v>8312</v>
      </c>
      <c r="AY4409" s="126" t="s">
        <v>8311</v>
      </c>
      <c r="AZ4409" s="126" t="s">
        <v>8312</v>
      </c>
      <c r="BA4409" s="126" t="str">
        <f t="shared" si="541"/>
        <v>RXY</v>
      </c>
    </row>
    <row r="4410" spans="48:53" hidden="1" x14ac:dyDescent="0.3">
      <c r="AV4410" s="115" t="str">
        <f t="shared" si="540"/>
        <v>RXYGREENACRES</v>
      </c>
      <c r="AW4410" s="126" t="s">
        <v>7093</v>
      </c>
      <c r="AX4410" s="126" t="s">
        <v>6028</v>
      </c>
      <c r="AY4410" s="126" t="s">
        <v>7093</v>
      </c>
      <c r="AZ4410" s="126" t="s">
        <v>6028</v>
      </c>
      <c r="BA4410" s="126" t="str">
        <f t="shared" si="541"/>
        <v>RXY</v>
      </c>
    </row>
    <row r="4411" spans="48:53" hidden="1" x14ac:dyDescent="0.3">
      <c r="AV4411" s="115" t="str">
        <f t="shared" si="540"/>
        <v>RXYHADLOW ROAD</v>
      </c>
      <c r="AW4411" s="126" t="s">
        <v>8244</v>
      </c>
      <c r="AX4411" s="126" t="s">
        <v>8245</v>
      </c>
      <c r="AY4411" s="126" t="s">
        <v>8244</v>
      </c>
      <c r="AZ4411" s="126" t="s">
        <v>8245</v>
      </c>
      <c r="BA4411" s="126" t="str">
        <f t="shared" si="541"/>
        <v>RXY</v>
      </c>
    </row>
    <row r="4412" spans="48:53" hidden="1" x14ac:dyDescent="0.3">
      <c r="AV4412" s="115" t="str">
        <f t="shared" si="540"/>
        <v>RXYHEATHSIDE HOUSE</v>
      </c>
      <c r="AW4412" s="126" t="s">
        <v>8313</v>
      </c>
      <c r="AX4412" s="126" t="s">
        <v>8314</v>
      </c>
      <c r="AY4412" s="126" t="s">
        <v>8313</v>
      </c>
      <c r="AZ4412" s="126" t="s">
        <v>8314</v>
      </c>
      <c r="BA4412" s="126" t="str">
        <f t="shared" si="541"/>
        <v>RXY</v>
      </c>
    </row>
    <row r="4413" spans="48:53" hidden="1" x14ac:dyDescent="0.3">
      <c r="AV4413" s="115" t="str">
        <f t="shared" si="540"/>
        <v>RXYHIGH STREET</v>
      </c>
      <c r="AW4413" s="126" t="s">
        <v>8278</v>
      </c>
      <c r="AX4413" s="126" t="s">
        <v>8279</v>
      </c>
      <c r="AY4413" s="126" t="s">
        <v>8278</v>
      </c>
      <c r="AZ4413" s="126" t="s">
        <v>8279</v>
      </c>
      <c r="BA4413" s="126" t="str">
        <f t="shared" si="541"/>
        <v>RXY</v>
      </c>
    </row>
    <row r="4414" spans="48:53" hidden="1" x14ac:dyDescent="0.3">
      <c r="AV4414" s="115" t="str">
        <f t="shared" si="540"/>
        <v>RXYHIGHLANDS HOUSE</v>
      </c>
      <c r="AW4414" s="126" t="s">
        <v>8315</v>
      </c>
      <c r="AX4414" s="126" t="s">
        <v>8316</v>
      </c>
      <c r="AY4414" s="126" t="s">
        <v>8315</v>
      </c>
      <c r="AZ4414" s="126" t="s">
        <v>8316</v>
      </c>
      <c r="BA4414" s="126" t="str">
        <f t="shared" si="541"/>
        <v>RXY</v>
      </c>
    </row>
    <row r="4415" spans="48:53" hidden="1" x14ac:dyDescent="0.3">
      <c r="AV4415" s="115" t="str">
        <f t="shared" si="540"/>
        <v>RXYHOLY TRINITY CHURCH</v>
      </c>
      <c r="AW4415" s="126" t="s">
        <v>8317</v>
      </c>
      <c r="AX4415" s="126" t="s">
        <v>8318</v>
      </c>
      <c r="AY4415" s="126" t="s">
        <v>8317</v>
      </c>
      <c r="AZ4415" s="126" t="s">
        <v>8318</v>
      </c>
      <c r="BA4415" s="126" t="str">
        <f t="shared" si="541"/>
        <v>RXY</v>
      </c>
    </row>
    <row r="4416" spans="48:53" hidden="1" x14ac:dyDescent="0.3">
      <c r="AV4416" s="115" t="str">
        <f t="shared" si="540"/>
        <v>RXYHOMEOPATHIC HOSPITAL</v>
      </c>
      <c r="AW4416" s="126" t="s">
        <v>7094</v>
      </c>
      <c r="AX4416" s="126" t="s">
        <v>6242</v>
      </c>
      <c r="AY4416" s="126" t="s">
        <v>7094</v>
      </c>
      <c r="AZ4416" s="126" t="s">
        <v>6242</v>
      </c>
      <c r="BA4416" s="126" t="str">
        <f t="shared" si="541"/>
        <v>RXY</v>
      </c>
    </row>
    <row r="4417" spans="48:53" hidden="1" x14ac:dyDescent="0.3">
      <c r="AV4417" s="115" t="str">
        <f t="shared" si="540"/>
        <v>RXYHUCKING HILL HOUSE</v>
      </c>
      <c r="AW4417" s="126" t="s">
        <v>8319</v>
      </c>
      <c r="AX4417" s="126" t="s">
        <v>8320</v>
      </c>
      <c r="AY4417" s="126" t="s">
        <v>8319</v>
      </c>
      <c r="AZ4417" s="126" t="s">
        <v>8320</v>
      </c>
      <c r="BA4417" s="126" t="str">
        <f t="shared" si="541"/>
        <v>RXY</v>
      </c>
    </row>
    <row r="4418" spans="48:53" hidden="1" x14ac:dyDescent="0.3">
      <c r="AV4418" s="115" t="str">
        <f t="shared" si="540"/>
        <v>RXYJASMINE CENTRE</v>
      </c>
      <c r="AW4418" s="126" t="s">
        <v>8321</v>
      </c>
      <c r="AX4418" s="126" t="s">
        <v>8322</v>
      </c>
      <c r="AY4418" s="126" t="s">
        <v>8321</v>
      </c>
      <c r="AZ4418" s="126" t="s">
        <v>8322</v>
      </c>
      <c r="BA4418" s="126" t="str">
        <f t="shared" si="541"/>
        <v>RXY</v>
      </c>
    </row>
    <row r="4419" spans="48:53" hidden="1" x14ac:dyDescent="0.3">
      <c r="AV4419" s="115" t="str">
        <f t="shared" si="540"/>
        <v>RXYKCC SOCIAL SERVICES</v>
      </c>
      <c r="AW4419" s="126" t="s">
        <v>8252</v>
      </c>
      <c r="AX4419" s="126" t="s">
        <v>8253</v>
      </c>
      <c r="AY4419" s="126" t="s">
        <v>8252</v>
      </c>
      <c r="AZ4419" s="126" t="s">
        <v>8253</v>
      </c>
      <c r="BA4419" s="126" t="str">
        <f t="shared" si="541"/>
        <v>RXY</v>
      </c>
    </row>
    <row r="4420" spans="48:53" hidden="1" x14ac:dyDescent="0.3">
      <c r="AV4420" s="115" t="str">
        <f t="shared" ref="AV4420:AV4483" si="542">CONCATENATE(LEFT(AW4420, 3),AX4420)</f>
        <v>RXYKELSTON</v>
      </c>
      <c r="AW4420" s="126" t="s">
        <v>7095</v>
      </c>
      <c r="AX4420" s="126" t="s">
        <v>7096</v>
      </c>
      <c r="AY4420" s="126" t="s">
        <v>7095</v>
      </c>
      <c r="AZ4420" s="126" t="s">
        <v>7096</v>
      </c>
      <c r="BA4420" s="126" t="str">
        <f t="shared" ref="BA4420:BA4483" si="543">LEFT(AY4420,3)</f>
        <v>RXY</v>
      </c>
    </row>
    <row r="4421" spans="48:53" hidden="1" x14ac:dyDescent="0.3">
      <c r="AV4421" s="115" t="str">
        <f t="shared" si="542"/>
        <v>RXYKENT &amp; CANTERBURY HOSPITAL</v>
      </c>
      <c r="AW4421" s="126" t="s">
        <v>7018</v>
      </c>
      <c r="AX4421" s="126" t="s">
        <v>7019</v>
      </c>
      <c r="AY4421" s="126" t="s">
        <v>7018</v>
      </c>
      <c r="AZ4421" s="126" t="s">
        <v>7019</v>
      </c>
      <c r="BA4421" s="126" t="str">
        <f t="shared" si="543"/>
        <v>RXY</v>
      </c>
    </row>
    <row r="4422" spans="48:53" hidden="1" x14ac:dyDescent="0.3">
      <c r="AV4422" s="115" t="str">
        <f t="shared" si="542"/>
        <v>RXYKENT &amp; SUSSEX HOSPITAL</v>
      </c>
      <c r="AW4422" s="126" t="s">
        <v>7012</v>
      </c>
      <c r="AX4422" s="126" t="s">
        <v>7013</v>
      </c>
      <c r="AY4422" s="126" t="s">
        <v>7012</v>
      </c>
      <c r="AZ4422" s="126" t="s">
        <v>7013</v>
      </c>
      <c r="BA4422" s="126" t="str">
        <f t="shared" si="543"/>
        <v>RXY</v>
      </c>
    </row>
    <row r="4423" spans="48:53" hidden="1" x14ac:dyDescent="0.3">
      <c r="AV4423" s="115" t="str">
        <f t="shared" si="542"/>
        <v>RXYKINGS HILL</v>
      </c>
      <c r="AW4423" s="126" t="s">
        <v>7008</v>
      </c>
      <c r="AX4423" s="126" t="s">
        <v>7009</v>
      </c>
      <c r="AY4423" s="126" t="s">
        <v>7008</v>
      </c>
      <c r="AZ4423" s="126" t="s">
        <v>7009</v>
      </c>
      <c r="BA4423" s="126" t="str">
        <f t="shared" si="543"/>
        <v>RXY</v>
      </c>
    </row>
    <row r="4424" spans="48:53" hidden="1" x14ac:dyDescent="0.3">
      <c r="AV4424" s="115" t="str">
        <f t="shared" si="542"/>
        <v>RXYKINGSLEY HOUSE</v>
      </c>
      <c r="AW4424" s="126" t="s">
        <v>8323</v>
      </c>
      <c r="AX4424" s="126" t="s">
        <v>8324</v>
      </c>
      <c r="AY4424" s="126" t="s">
        <v>8323</v>
      </c>
      <c r="AZ4424" s="126" t="s">
        <v>8324</v>
      </c>
      <c r="BA4424" s="126" t="str">
        <f t="shared" si="543"/>
        <v>RXY</v>
      </c>
    </row>
    <row r="4425" spans="48:53" hidden="1" x14ac:dyDescent="0.3">
      <c r="AV4425" s="115" t="str">
        <f t="shared" si="542"/>
        <v>RXYKINGSWOOD COMMUNITY MENTAL HEALTH CENTRE</v>
      </c>
      <c r="AW4425" s="126" t="s">
        <v>8325</v>
      </c>
      <c r="AX4425" s="126" t="s">
        <v>8326</v>
      </c>
      <c r="AY4425" s="126" t="s">
        <v>8325</v>
      </c>
      <c r="AZ4425" s="126" t="s">
        <v>8326</v>
      </c>
      <c r="BA4425" s="126" t="str">
        <f t="shared" si="543"/>
        <v>RXY</v>
      </c>
    </row>
    <row r="4426" spans="48:53" hidden="1" x14ac:dyDescent="0.3">
      <c r="AV4426" s="115" t="str">
        <f t="shared" si="542"/>
        <v>RXYKRONER HOUSE</v>
      </c>
      <c r="AW4426" s="126" t="s">
        <v>8258</v>
      </c>
      <c r="AX4426" s="126" t="s">
        <v>8259</v>
      </c>
      <c r="AY4426" s="126" t="s">
        <v>8258</v>
      </c>
      <c r="AZ4426" s="126" t="s">
        <v>8259</v>
      </c>
      <c r="BA4426" s="126" t="str">
        <f t="shared" si="543"/>
        <v>RXY</v>
      </c>
    </row>
    <row r="4427" spans="48:53" hidden="1" x14ac:dyDescent="0.3">
      <c r="AV4427" s="115" t="str">
        <f t="shared" si="542"/>
        <v>RXYLANGDALE RISE</v>
      </c>
      <c r="AW4427" s="126" t="s">
        <v>7058</v>
      </c>
      <c r="AX4427" s="126" t="s">
        <v>7059</v>
      </c>
      <c r="AY4427" s="126" t="s">
        <v>7058</v>
      </c>
      <c r="AZ4427" s="126" t="s">
        <v>7059</v>
      </c>
      <c r="BA4427" s="126" t="str">
        <f t="shared" si="543"/>
        <v>RXY</v>
      </c>
    </row>
    <row r="4428" spans="48:53" hidden="1" x14ac:dyDescent="0.3">
      <c r="AV4428" s="115" t="str">
        <f t="shared" si="542"/>
        <v>RXYLAUREL HOUSE</v>
      </c>
      <c r="AW4428" s="126" t="s">
        <v>8327</v>
      </c>
      <c r="AX4428" s="126" t="s">
        <v>8328</v>
      </c>
      <c r="AY4428" s="126" t="s">
        <v>8327</v>
      </c>
      <c r="AZ4428" s="126" t="s">
        <v>8328</v>
      </c>
      <c r="BA4428" s="126" t="str">
        <f t="shared" si="543"/>
        <v>RXY</v>
      </c>
    </row>
    <row r="4429" spans="48:53" hidden="1" x14ac:dyDescent="0.3">
      <c r="AV4429" s="115" t="str">
        <f t="shared" si="542"/>
        <v>RXYLD DARTFORD</v>
      </c>
      <c r="AW4429" s="126" t="s">
        <v>7076</v>
      </c>
      <c r="AX4429" s="126" t="s">
        <v>7077</v>
      </c>
      <c r="AY4429" s="126" t="s">
        <v>7076</v>
      </c>
      <c r="AZ4429" s="126" t="s">
        <v>7077</v>
      </c>
      <c r="BA4429" s="126" t="str">
        <f t="shared" si="543"/>
        <v>RXY</v>
      </c>
    </row>
    <row r="4430" spans="48:53" hidden="1" x14ac:dyDescent="0.3">
      <c r="AV4430" s="115" t="str">
        <f t="shared" si="542"/>
        <v>RXYLD MAIDSTONE</v>
      </c>
      <c r="AW4430" s="126" t="s">
        <v>7048</v>
      </c>
      <c r="AX4430" s="126" t="s">
        <v>7049</v>
      </c>
      <c r="AY4430" s="126" t="s">
        <v>7048</v>
      </c>
      <c r="AZ4430" s="126" t="s">
        <v>7049</v>
      </c>
      <c r="BA4430" s="126" t="str">
        <f t="shared" si="543"/>
        <v>RXY</v>
      </c>
    </row>
    <row r="4431" spans="48:53" hidden="1" x14ac:dyDescent="0.3">
      <c r="AV4431" s="115" t="str">
        <f t="shared" si="542"/>
        <v>RXYLD SOUTHLANDS</v>
      </c>
      <c r="AW4431" s="126" t="s">
        <v>7080</v>
      </c>
      <c r="AX4431" s="126" t="s">
        <v>7081</v>
      </c>
      <c r="AY4431" s="126" t="s">
        <v>7080</v>
      </c>
      <c r="AZ4431" s="126" t="s">
        <v>7081</v>
      </c>
      <c r="BA4431" s="126" t="str">
        <f t="shared" si="543"/>
        <v>RXY</v>
      </c>
    </row>
    <row r="4432" spans="48:53" hidden="1" x14ac:dyDescent="0.3">
      <c r="AV4432" s="115" t="str">
        <f t="shared" si="542"/>
        <v>RXYLD SWALE</v>
      </c>
      <c r="AW4432" s="126" t="s">
        <v>7078</v>
      </c>
      <c r="AX4432" s="126" t="s">
        <v>7079</v>
      </c>
      <c r="AY4432" s="126" t="s">
        <v>7078</v>
      </c>
      <c r="AZ4432" s="126" t="s">
        <v>7079</v>
      </c>
      <c r="BA4432" s="126" t="str">
        <f t="shared" si="543"/>
        <v>RXY</v>
      </c>
    </row>
    <row r="4433" spans="48:53" hidden="1" x14ac:dyDescent="0.3">
      <c r="AV4433" s="115" t="str">
        <f t="shared" si="542"/>
        <v>RXYLONDON ROAD</v>
      </c>
      <c r="AW4433" s="126" t="s">
        <v>8281</v>
      </c>
      <c r="AX4433" s="126" t="s">
        <v>8282</v>
      </c>
      <c r="AY4433" s="126" t="s">
        <v>8281</v>
      </c>
      <c r="AZ4433" s="126" t="s">
        <v>8282</v>
      </c>
      <c r="BA4433" s="126" t="str">
        <f t="shared" si="543"/>
        <v>RXY</v>
      </c>
    </row>
    <row r="4434" spans="48:53" hidden="1" x14ac:dyDescent="0.3">
      <c r="AV4434" s="115" t="str">
        <f t="shared" si="542"/>
        <v>RXYMAGNITUDE</v>
      </c>
      <c r="AW4434" s="126" t="s">
        <v>7028</v>
      </c>
      <c r="AX4434" s="126" t="s">
        <v>7029</v>
      </c>
      <c r="AY4434" s="126" t="s">
        <v>7028</v>
      </c>
      <c r="AZ4434" s="126" t="s">
        <v>7029</v>
      </c>
      <c r="BA4434" s="126" t="str">
        <f t="shared" si="543"/>
        <v>RXY</v>
      </c>
    </row>
    <row r="4435" spans="48:53" hidden="1" x14ac:dyDescent="0.3">
      <c r="AV4435" s="115" t="str">
        <f t="shared" si="542"/>
        <v>RXYMAIDSTONE HOSPITAL</v>
      </c>
      <c r="AW4435" s="126" t="s">
        <v>7010</v>
      </c>
      <c r="AX4435" s="126" t="s">
        <v>7011</v>
      </c>
      <c r="AY4435" s="126" t="s">
        <v>7010</v>
      </c>
      <c r="AZ4435" s="126" t="s">
        <v>7011</v>
      </c>
      <c r="BA4435" s="126" t="str">
        <f t="shared" si="543"/>
        <v>RXY</v>
      </c>
    </row>
    <row r="4436" spans="48:53" hidden="1" x14ac:dyDescent="0.3">
      <c r="AV4436" s="115" t="str">
        <f t="shared" si="542"/>
        <v>RXYMEDICAL CENTRE, EUREKA PLACE</v>
      </c>
      <c r="AW4436" s="126" t="s">
        <v>8273</v>
      </c>
      <c r="AX4436" s="126" t="s">
        <v>9822</v>
      </c>
      <c r="AY4436" s="126" t="s">
        <v>8273</v>
      </c>
      <c r="AZ4436" s="126" t="s">
        <v>9822</v>
      </c>
      <c r="BA4436" s="126" t="str">
        <f t="shared" si="543"/>
        <v>RXY</v>
      </c>
    </row>
    <row r="4437" spans="48:53" hidden="1" x14ac:dyDescent="0.3">
      <c r="AV4437" s="115" t="str">
        <f t="shared" si="542"/>
        <v>RXYMILLER HOUSE</v>
      </c>
      <c r="AW4437" s="126" t="s">
        <v>8257</v>
      </c>
      <c r="AX4437" s="126" t="s">
        <v>9823</v>
      </c>
      <c r="AY4437" s="126" t="s">
        <v>8257</v>
      </c>
      <c r="AZ4437" s="126" t="s">
        <v>9823</v>
      </c>
      <c r="BA4437" s="126" t="str">
        <f t="shared" si="543"/>
        <v>RXY</v>
      </c>
    </row>
    <row r="4438" spans="48:53" hidden="1" x14ac:dyDescent="0.3">
      <c r="AV4438" s="115" t="str">
        <f t="shared" si="542"/>
        <v>RXYMONTAGUE HOUSE</v>
      </c>
      <c r="AW4438" s="126" t="s">
        <v>8260</v>
      </c>
      <c r="AX4438" s="126" t="s">
        <v>8261</v>
      </c>
      <c r="AY4438" s="126" t="s">
        <v>8260</v>
      </c>
      <c r="AZ4438" s="126" t="s">
        <v>8261</v>
      </c>
      <c r="BA4438" s="126" t="str">
        <f t="shared" si="543"/>
        <v>RXY</v>
      </c>
    </row>
    <row r="4439" spans="48:53" hidden="1" x14ac:dyDescent="0.3">
      <c r="AV4439" s="115" t="str">
        <f t="shared" si="542"/>
        <v>RXYMONTGOMERY AVENUE</v>
      </c>
      <c r="AW4439" s="126" t="s">
        <v>8266</v>
      </c>
      <c r="AX4439" s="126" t="s">
        <v>8267</v>
      </c>
      <c r="AY4439" s="126" t="s">
        <v>8266</v>
      </c>
      <c r="AZ4439" s="126" t="s">
        <v>8267</v>
      </c>
      <c r="BA4439" s="126" t="str">
        <f t="shared" si="543"/>
        <v>RXY</v>
      </c>
    </row>
    <row r="4440" spans="48:53" hidden="1" x14ac:dyDescent="0.3">
      <c r="AV4440" s="115" t="str">
        <f t="shared" si="542"/>
        <v>RXYMULBERRY DAY CENTRE</v>
      </c>
      <c r="AW4440" s="126" t="s">
        <v>8256</v>
      </c>
      <c r="AX4440" s="126" t="s">
        <v>9824</v>
      </c>
      <c r="AY4440" s="126" t="s">
        <v>8256</v>
      </c>
      <c r="AZ4440" s="126" t="s">
        <v>9824</v>
      </c>
      <c r="BA4440" s="126" t="str">
        <f t="shared" si="543"/>
        <v>RXY</v>
      </c>
    </row>
    <row r="4441" spans="48:53" hidden="1" x14ac:dyDescent="0.3">
      <c r="AV4441" s="115" t="str">
        <f t="shared" si="542"/>
        <v>RXYNELSON ROAD COMMUNITY DAY RESOURCE CENTRE</v>
      </c>
      <c r="AW4441" s="126" t="s">
        <v>8254</v>
      </c>
      <c r="AX4441" s="126" t="s">
        <v>8255</v>
      </c>
      <c r="AY4441" s="126" t="s">
        <v>8254</v>
      </c>
      <c r="AZ4441" s="126" t="s">
        <v>8255</v>
      </c>
      <c r="BA4441" s="126" t="str">
        <f t="shared" si="543"/>
        <v>RXY</v>
      </c>
    </row>
    <row r="4442" spans="48:53" hidden="1" x14ac:dyDescent="0.3">
      <c r="AV4442" s="115" t="str">
        <f t="shared" si="542"/>
        <v>RXYNEUROPSYCHIATRY SERVICE</v>
      </c>
      <c r="AW4442" s="126" t="s">
        <v>8331</v>
      </c>
      <c r="AX4442" s="126" t="s">
        <v>8332</v>
      </c>
      <c r="AY4442" s="126" t="s">
        <v>8331</v>
      </c>
      <c r="AZ4442" s="126" t="s">
        <v>8332</v>
      </c>
      <c r="BA4442" s="126" t="str">
        <f t="shared" si="543"/>
        <v>RXY</v>
      </c>
    </row>
    <row r="4443" spans="48:53" hidden="1" x14ac:dyDescent="0.3">
      <c r="AV4443" s="115" t="str">
        <f t="shared" si="542"/>
        <v>RXYNEW COURT (UNIT 2 &amp; PART 4)</v>
      </c>
      <c r="AW4443" s="126" t="s">
        <v>8329</v>
      </c>
      <c r="AX4443" s="126" t="s">
        <v>8330</v>
      </c>
      <c r="AY4443" s="126" t="s">
        <v>8329</v>
      </c>
      <c r="AZ4443" s="126" t="s">
        <v>8330</v>
      </c>
      <c r="BA4443" s="126" t="str">
        <f t="shared" si="543"/>
        <v>RXY</v>
      </c>
    </row>
    <row r="4444" spans="48:53" hidden="1" x14ac:dyDescent="0.3">
      <c r="AV4444" s="115" t="str">
        <f t="shared" si="542"/>
        <v>RXYNEWHAVEN LODGE</v>
      </c>
      <c r="AW4444" s="126" t="s">
        <v>8280</v>
      </c>
      <c r="AX4444" s="126" t="s">
        <v>9825</v>
      </c>
      <c r="AY4444" s="126" t="s">
        <v>8280</v>
      </c>
      <c r="AZ4444" s="126" t="s">
        <v>9825</v>
      </c>
      <c r="BA4444" s="126" t="str">
        <f t="shared" si="543"/>
        <v>RXY</v>
      </c>
    </row>
    <row r="4445" spans="48:53" hidden="1" x14ac:dyDescent="0.3">
      <c r="AV4445" s="115" t="str">
        <f t="shared" si="542"/>
        <v>RXYOAKAPPLE LANE REHAB. CENTRE</v>
      </c>
      <c r="AW4445" s="126" t="s">
        <v>8361</v>
      </c>
      <c r="AX4445" s="126" t="s">
        <v>8362</v>
      </c>
      <c r="AY4445" s="126" t="s">
        <v>8361</v>
      </c>
      <c r="AZ4445" s="126" t="s">
        <v>8362</v>
      </c>
      <c r="BA4445" s="126" t="str">
        <f t="shared" si="543"/>
        <v>RXY</v>
      </c>
    </row>
    <row r="4446" spans="48:53" hidden="1" x14ac:dyDescent="0.3">
      <c r="AV4446" s="115" t="str">
        <f t="shared" si="542"/>
        <v>RXYOAKWOOD M.H.</v>
      </c>
      <c r="AW4446" s="126" t="s">
        <v>7097</v>
      </c>
      <c r="AX4446" s="126" t="s">
        <v>7098</v>
      </c>
      <c r="AY4446" s="126" t="s">
        <v>7097</v>
      </c>
      <c r="AZ4446" s="126" t="s">
        <v>7098</v>
      </c>
      <c r="BA4446" s="126" t="str">
        <f t="shared" si="543"/>
        <v>RXY</v>
      </c>
    </row>
    <row r="4447" spans="48:53" hidden="1" x14ac:dyDescent="0.3">
      <c r="AV4447" s="115" t="str">
        <f t="shared" si="542"/>
        <v>RXYOPMH ASHFORD</v>
      </c>
      <c r="AW4447" s="126" t="s">
        <v>7038</v>
      </c>
      <c r="AX4447" s="126" t="s">
        <v>7039</v>
      </c>
      <c r="AY4447" s="126" t="s">
        <v>7038</v>
      </c>
      <c r="AZ4447" s="126" t="s">
        <v>7039</v>
      </c>
      <c r="BA4447" s="126" t="str">
        <f t="shared" si="543"/>
        <v>RXY</v>
      </c>
    </row>
    <row r="4448" spans="48:53" hidden="1" x14ac:dyDescent="0.3">
      <c r="AV4448" s="115" t="str">
        <f t="shared" si="542"/>
        <v>RXYOPMH ASHFORD NMP</v>
      </c>
      <c r="AW4448" s="126" t="s">
        <v>7046</v>
      </c>
      <c r="AX4448" s="126" t="s">
        <v>7047</v>
      </c>
      <c r="AY4448" s="126" t="s">
        <v>7046</v>
      </c>
      <c r="AZ4448" s="126" t="s">
        <v>7047</v>
      </c>
      <c r="BA4448" s="126" t="str">
        <f t="shared" si="543"/>
        <v>RXY</v>
      </c>
    </row>
    <row r="4449" spans="48:53" hidden="1" x14ac:dyDescent="0.3">
      <c r="AV4449" s="115" t="str">
        <f t="shared" si="542"/>
        <v>RXYOPMH CANTERBURY</v>
      </c>
      <c r="AW4449" s="126" t="s">
        <v>7040</v>
      </c>
      <c r="AX4449" s="126" t="s">
        <v>7041</v>
      </c>
      <c r="AY4449" s="126" t="s">
        <v>7040</v>
      </c>
      <c r="AZ4449" s="126" t="s">
        <v>7041</v>
      </c>
      <c r="BA4449" s="126" t="str">
        <f t="shared" si="543"/>
        <v>RXY</v>
      </c>
    </row>
    <row r="4450" spans="48:53" hidden="1" x14ac:dyDescent="0.3">
      <c r="AV4450" s="115" t="str">
        <f t="shared" si="542"/>
        <v>RXYOPMH DARTFORD</v>
      </c>
      <c r="AW4450" s="126" t="s">
        <v>7060</v>
      </c>
      <c r="AX4450" s="126" t="s">
        <v>7061</v>
      </c>
      <c r="AY4450" s="126" t="s">
        <v>7060</v>
      </c>
      <c r="AZ4450" s="126" t="s">
        <v>7061</v>
      </c>
      <c r="BA4450" s="126" t="str">
        <f t="shared" si="543"/>
        <v>RXY</v>
      </c>
    </row>
    <row r="4451" spans="48:53" hidden="1" x14ac:dyDescent="0.3">
      <c r="AV4451" s="115" t="str">
        <f t="shared" si="542"/>
        <v>RXYOPMH DARTFORD NMP</v>
      </c>
      <c r="AW4451" s="126" t="s">
        <v>7068</v>
      </c>
      <c r="AX4451" s="126" t="s">
        <v>7069</v>
      </c>
      <c r="AY4451" s="126" t="s">
        <v>7068</v>
      </c>
      <c r="AZ4451" s="126" t="s">
        <v>7069</v>
      </c>
      <c r="BA4451" s="126" t="str">
        <f t="shared" si="543"/>
        <v>RXY</v>
      </c>
    </row>
    <row r="4452" spans="48:53" hidden="1" x14ac:dyDescent="0.3">
      <c r="AV4452" s="115" t="str">
        <f t="shared" si="542"/>
        <v>RXYOPMH DOVER</v>
      </c>
      <c r="AW4452" s="126" t="s">
        <v>7042</v>
      </c>
      <c r="AX4452" s="126" t="s">
        <v>7043</v>
      </c>
      <c r="AY4452" s="126" t="s">
        <v>7042</v>
      </c>
      <c r="AZ4452" s="126" t="s">
        <v>7043</v>
      </c>
      <c r="BA4452" s="126" t="str">
        <f t="shared" si="543"/>
        <v>RXY</v>
      </c>
    </row>
    <row r="4453" spans="48:53" hidden="1" x14ac:dyDescent="0.3">
      <c r="AV4453" s="115" t="str">
        <f t="shared" si="542"/>
        <v>RXYOPMH GILLINGHAM</v>
      </c>
      <c r="AW4453" s="126" t="s">
        <v>7056</v>
      </c>
      <c r="AX4453" s="126" t="s">
        <v>7057</v>
      </c>
      <c r="AY4453" s="126" t="s">
        <v>7056</v>
      </c>
      <c r="AZ4453" s="126" t="s">
        <v>7057</v>
      </c>
      <c r="BA4453" s="126" t="str">
        <f t="shared" si="543"/>
        <v>RXY</v>
      </c>
    </row>
    <row r="4454" spans="48:53" hidden="1" x14ac:dyDescent="0.3">
      <c r="AV4454" s="115" t="str">
        <f t="shared" si="542"/>
        <v>RXYOPMH MAIDSTONE NORTH</v>
      </c>
      <c r="AW4454" s="126" t="s">
        <v>7064</v>
      </c>
      <c r="AX4454" s="126" t="s">
        <v>7065</v>
      </c>
      <c r="AY4454" s="126" t="s">
        <v>7064</v>
      </c>
      <c r="AZ4454" s="126" t="s">
        <v>7065</v>
      </c>
      <c r="BA4454" s="126" t="str">
        <f t="shared" si="543"/>
        <v>RXY</v>
      </c>
    </row>
    <row r="4455" spans="48:53" hidden="1" x14ac:dyDescent="0.3">
      <c r="AV4455" s="115" t="str">
        <f t="shared" si="542"/>
        <v>RXYOPMH MAIDSTONE NORTH NMP</v>
      </c>
      <c r="AW4455" s="126" t="s">
        <v>7026</v>
      </c>
      <c r="AX4455" s="126" t="s">
        <v>7027</v>
      </c>
      <c r="AY4455" s="126" t="s">
        <v>7026</v>
      </c>
      <c r="AZ4455" s="126" t="s">
        <v>7027</v>
      </c>
      <c r="BA4455" s="126" t="str">
        <f t="shared" si="543"/>
        <v>RXY</v>
      </c>
    </row>
    <row r="4456" spans="48:53" hidden="1" x14ac:dyDescent="0.3">
      <c r="AV4456" s="115" t="str">
        <f t="shared" si="542"/>
        <v>RXYOPMH MAIDSTONE SOUTH</v>
      </c>
      <c r="AW4456" s="126" t="s">
        <v>7062</v>
      </c>
      <c r="AX4456" s="126" t="s">
        <v>7063</v>
      </c>
      <c r="AY4456" s="126" t="s">
        <v>7062</v>
      </c>
      <c r="AZ4456" s="126" t="s">
        <v>7063</v>
      </c>
      <c r="BA4456" s="126" t="str">
        <f t="shared" si="543"/>
        <v>RXY</v>
      </c>
    </row>
    <row r="4457" spans="48:53" hidden="1" x14ac:dyDescent="0.3">
      <c r="AV4457" s="115" t="str">
        <f t="shared" si="542"/>
        <v>RXYOPMH MAIDSTONE SOUTH NMP</v>
      </c>
      <c r="AW4457" s="126" t="s">
        <v>7072</v>
      </c>
      <c r="AX4457" s="126" t="s">
        <v>7073</v>
      </c>
      <c r="AY4457" s="126" t="s">
        <v>7072</v>
      </c>
      <c r="AZ4457" s="126" t="s">
        <v>7073</v>
      </c>
      <c r="BA4457" s="126" t="str">
        <f t="shared" si="543"/>
        <v>RXY</v>
      </c>
    </row>
    <row r="4458" spans="48:53" hidden="1" x14ac:dyDescent="0.3">
      <c r="AV4458" s="115" t="str">
        <f t="shared" si="542"/>
        <v>RXYOPMH SEVENOAKS</v>
      </c>
      <c r="AW4458" s="126" t="s">
        <v>7050</v>
      </c>
      <c r="AX4458" s="126" t="s">
        <v>7051</v>
      </c>
      <c r="AY4458" s="126" t="s">
        <v>7050</v>
      </c>
      <c r="AZ4458" s="126" t="s">
        <v>7051</v>
      </c>
      <c r="BA4458" s="126" t="str">
        <f t="shared" si="543"/>
        <v>RXY</v>
      </c>
    </row>
    <row r="4459" spans="48:53" hidden="1" x14ac:dyDescent="0.3">
      <c r="AV4459" s="115" t="str">
        <f t="shared" si="542"/>
        <v>RXYOPMH SEVENOAKS NMP</v>
      </c>
      <c r="AW4459" s="126" t="s">
        <v>7066</v>
      </c>
      <c r="AX4459" s="126" t="s">
        <v>7067</v>
      </c>
      <c r="AY4459" s="126" t="s">
        <v>7066</v>
      </c>
      <c r="AZ4459" s="126" t="s">
        <v>7067</v>
      </c>
      <c r="BA4459" s="126" t="str">
        <f t="shared" si="543"/>
        <v>RXY</v>
      </c>
    </row>
    <row r="4460" spans="48:53" hidden="1" x14ac:dyDescent="0.3">
      <c r="AV4460" s="115" t="str">
        <f t="shared" si="542"/>
        <v>RXYOPMH SWALE</v>
      </c>
      <c r="AW4460" s="126" t="s">
        <v>7054</v>
      </c>
      <c r="AX4460" s="126" t="s">
        <v>7055</v>
      </c>
      <c r="AY4460" s="126" t="s">
        <v>7054</v>
      </c>
      <c r="AZ4460" s="126" t="s">
        <v>7055</v>
      </c>
      <c r="BA4460" s="126" t="str">
        <f t="shared" si="543"/>
        <v>RXY</v>
      </c>
    </row>
    <row r="4461" spans="48:53" hidden="1" x14ac:dyDescent="0.3">
      <c r="AV4461" s="115" t="str">
        <f t="shared" si="542"/>
        <v>RXYOPMH SWALE NMP</v>
      </c>
      <c r="AW4461" s="126" t="s">
        <v>7070</v>
      </c>
      <c r="AX4461" s="126" t="s">
        <v>7071</v>
      </c>
      <c r="AY4461" s="126" t="s">
        <v>7070</v>
      </c>
      <c r="AZ4461" s="126" t="s">
        <v>7071</v>
      </c>
      <c r="BA4461" s="126" t="str">
        <f t="shared" si="543"/>
        <v>RXY</v>
      </c>
    </row>
    <row r="4462" spans="48:53" hidden="1" x14ac:dyDescent="0.3">
      <c r="AV4462" s="115" t="str">
        <f t="shared" si="542"/>
        <v>RXYOPMH THANET</v>
      </c>
      <c r="AW4462" s="126" t="s">
        <v>7044</v>
      </c>
      <c r="AX4462" s="126" t="s">
        <v>7045</v>
      </c>
      <c r="AY4462" s="126" t="s">
        <v>7044</v>
      </c>
      <c r="AZ4462" s="126" t="s">
        <v>7045</v>
      </c>
      <c r="BA4462" s="126" t="str">
        <f t="shared" si="543"/>
        <v>RXY</v>
      </c>
    </row>
    <row r="4463" spans="48:53" hidden="1" x14ac:dyDescent="0.3">
      <c r="AV4463" s="115" t="str">
        <f t="shared" si="542"/>
        <v>RXYOPMH TUNBRIDGE WELLS</v>
      </c>
      <c r="AW4463" s="126" t="s">
        <v>7052</v>
      </c>
      <c r="AX4463" s="126" t="s">
        <v>7053</v>
      </c>
      <c r="AY4463" s="126" t="s">
        <v>7052</v>
      </c>
      <c r="AZ4463" s="126" t="s">
        <v>7053</v>
      </c>
      <c r="BA4463" s="126" t="str">
        <f t="shared" si="543"/>
        <v>RXY</v>
      </c>
    </row>
    <row r="4464" spans="48:53" hidden="1" x14ac:dyDescent="0.3">
      <c r="AV4464" s="115" t="str">
        <f t="shared" si="542"/>
        <v>RXYOPMH TUNBRIDGE WELLS NMP</v>
      </c>
      <c r="AW4464" s="126" t="s">
        <v>7074</v>
      </c>
      <c r="AX4464" s="126" t="s">
        <v>7075</v>
      </c>
      <c r="AY4464" s="126" t="s">
        <v>7074</v>
      </c>
      <c r="AZ4464" s="126" t="s">
        <v>7075</v>
      </c>
      <c r="BA4464" s="126" t="str">
        <f t="shared" si="543"/>
        <v>RXY</v>
      </c>
    </row>
    <row r="4465" spans="48:53" hidden="1" x14ac:dyDescent="0.3">
      <c r="AV4465" s="115" t="str">
        <f t="shared" si="542"/>
        <v>RXYORCHARD HOUSE, ORCHARD STREET</v>
      </c>
      <c r="AW4465" s="126" t="s">
        <v>8274</v>
      </c>
      <c r="AX4465" s="126" t="s">
        <v>9826</v>
      </c>
      <c r="AY4465" s="126" t="s">
        <v>8274</v>
      </c>
      <c r="AZ4465" s="126" t="s">
        <v>9826</v>
      </c>
      <c r="BA4465" s="126" t="str">
        <f t="shared" si="543"/>
        <v>RXY</v>
      </c>
    </row>
    <row r="4466" spans="48:53" hidden="1" x14ac:dyDescent="0.3">
      <c r="AV4466" s="115" t="str">
        <f t="shared" si="542"/>
        <v>RXYPARK AVENUE</v>
      </c>
      <c r="AW4466" s="126" t="s">
        <v>8270</v>
      </c>
      <c r="AX4466" s="126" t="s">
        <v>8271</v>
      </c>
      <c r="AY4466" s="126" t="s">
        <v>8270</v>
      </c>
      <c r="AZ4466" s="126" t="s">
        <v>8271</v>
      </c>
      <c r="BA4466" s="126" t="str">
        <f t="shared" si="543"/>
        <v>RXY</v>
      </c>
    </row>
    <row r="4467" spans="48:53" hidden="1" x14ac:dyDescent="0.3">
      <c r="AV4467" s="115" t="str">
        <f t="shared" si="542"/>
        <v>RXYPARK ROAD</v>
      </c>
      <c r="AW4467" s="126" t="s">
        <v>8333</v>
      </c>
      <c r="AX4467" s="126" t="s">
        <v>8334</v>
      </c>
      <c r="AY4467" s="126" t="s">
        <v>8333</v>
      </c>
      <c r="AZ4467" s="126" t="s">
        <v>8334</v>
      </c>
      <c r="BA4467" s="126" t="str">
        <f t="shared" si="543"/>
        <v>RXY</v>
      </c>
    </row>
    <row r="4468" spans="48:53" hidden="1" x14ac:dyDescent="0.3">
      <c r="AV4468" s="115" t="str">
        <f t="shared" si="542"/>
        <v>RXYPARKVIEW SURGERY</v>
      </c>
      <c r="AW4468" s="126" t="s">
        <v>8250</v>
      </c>
      <c r="AX4468" s="126" t="s">
        <v>8251</v>
      </c>
      <c r="AY4468" s="126" t="s">
        <v>8250</v>
      </c>
      <c r="AZ4468" s="126" t="s">
        <v>8251</v>
      </c>
      <c r="BA4468" s="126" t="str">
        <f t="shared" si="543"/>
        <v>RXY</v>
      </c>
    </row>
    <row r="4469" spans="48:53" hidden="1" x14ac:dyDescent="0.3">
      <c r="AV4469" s="115" t="str">
        <f t="shared" si="542"/>
        <v>RXYQUEEN ANNE CAR PARK (LAND ONLY)</v>
      </c>
      <c r="AW4469" s="126" t="s">
        <v>7099</v>
      </c>
      <c r="AX4469" s="126" t="s">
        <v>7100</v>
      </c>
      <c r="AY4469" s="126" t="s">
        <v>7099</v>
      </c>
      <c r="AZ4469" s="126" t="s">
        <v>7100</v>
      </c>
      <c r="BA4469" s="126" t="str">
        <f t="shared" si="543"/>
        <v>RXY</v>
      </c>
    </row>
    <row r="4470" spans="48:53" hidden="1" x14ac:dyDescent="0.3">
      <c r="AV4470" s="115" t="str">
        <f t="shared" si="542"/>
        <v>RXYQUEEN ELIZABETH THE QUEEN MOTHER HOSPITAL</v>
      </c>
      <c r="AW4470" s="126" t="s">
        <v>7020</v>
      </c>
      <c r="AX4470" s="126" t="s">
        <v>7021</v>
      </c>
      <c r="AY4470" s="126" t="s">
        <v>7020</v>
      </c>
      <c r="AZ4470" s="126" t="s">
        <v>7021</v>
      </c>
      <c r="BA4470" s="126" t="str">
        <f t="shared" si="543"/>
        <v>RXY</v>
      </c>
    </row>
    <row r="4471" spans="48:53" hidden="1" x14ac:dyDescent="0.3">
      <c r="AV4471" s="115" t="str">
        <f t="shared" si="542"/>
        <v>RXYRAINHAM HEALTH CLINIC</v>
      </c>
      <c r="AW4471" s="126" t="s">
        <v>8341</v>
      </c>
      <c r="AX4471" s="126" t="s">
        <v>8342</v>
      </c>
      <c r="AY4471" s="126" t="s">
        <v>8341</v>
      </c>
      <c r="AZ4471" s="126" t="s">
        <v>8342</v>
      </c>
      <c r="BA4471" s="126" t="str">
        <f t="shared" si="543"/>
        <v>RXY</v>
      </c>
    </row>
    <row r="4472" spans="48:53" hidden="1" x14ac:dyDescent="0.3">
      <c r="AV4472" s="115" t="str">
        <f t="shared" si="542"/>
        <v>RXYRIVENDELL</v>
      </c>
      <c r="AW4472" s="126" t="s">
        <v>7101</v>
      </c>
      <c r="AX4472" s="126" t="s">
        <v>2237</v>
      </c>
      <c r="AY4472" s="126" t="s">
        <v>7101</v>
      </c>
      <c r="AZ4472" s="126" t="s">
        <v>2237</v>
      </c>
      <c r="BA4472" s="126" t="str">
        <f t="shared" si="543"/>
        <v>RXY</v>
      </c>
    </row>
    <row r="4473" spans="48:53" hidden="1" x14ac:dyDescent="0.3">
      <c r="AV4473" s="115" t="str">
        <f t="shared" si="542"/>
        <v>RXYRIVERSIDE HOUSE</v>
      </c>
      <c r="AW4473" s="126" t="s">
        <v>8337</v>
      </c>
      <c r="AX4473" s="126" t="s">
        <v>8338</v>
      </c>
      <c r="AY4473" s="126" t="s">
        <v>8337</v>
      </c>
      <c r="AZ4473" s="126" t="s">
        <v>8338</v>
      </c>
      <c r="BA4473" s="126" t="str">
        <f t="shared" si="543"/>
        <v>RXY</v>
      </c>
    </row>
    <row r="4474" spans="48:53" hidden="1" x14ac:dyDescent="0.3">
      <c r="AV4474" s="115" t="str">
        <f t="shared" si="542"/>
        <v>RXYROCHESTER AIRPORT (C.E.L.S)</v>
      </c>
      <c r="AW4474" s="126" t="s">
        <v>8339</v>
      </c>
      <c r="AX4474" s="126" t="s">
        <v>8340</v>
      </c>
      <c r="AY4474" s="126" t="s">
        <v>8339</v>
      </c>
      <c r="AZ4474" s="126" t="s">
        <v>8340</v>
      </c>
      <c r="BA4474" s="126" t="str">
        <f t="shared" si="543"/>
        <v>RXY</v>
      </c>
    </row>
    <row r="4475" spans="48:53" hidden="1" x14ac:dyDescent="0.3">
      <c r="AV4475" s="115" t="str">
        <f t="shared" si="542"/>
        <v>RXYSHEERNESS HEALTH CENTRE</v>
      </c>
      <c r="AW4475" s="126" t="s">
        <v>8343</v>
      </c>
      <c r="AX4475" s="126" t="s">
        <v>8344</v>
      </c>
      <c r="AY4475" s="126" t="s">
        <v>8343</v>
      </c>
      <c r="AZ4475" s="126" t="s">
        <v>8344</v>
      </c>
      <c r="BA4475" s="126" t="str">
        <f t="shared" si="543"/>
        <v>RXY</v>
      </c>
    </row>
    <row r="4476" spans="48:53" hidden="1" x14ac:dyDescent="0.3">
      <c r="AV4476" s="115" t="str">
        <f t="shared" si="542"/>
        <v>RXYSHEPWAY COMMUNITY MENTAL HEALTH TEAM</v>
      </c>
      <c r="AW4476" s="126" t="s">
        <v>8335</v>
      </c>
      <c r="AX4476" s="126" t="s">
        <v>8336</v>
      </c>
      <c r="AY4476" s="126" t="s">
        <v>8335</v>
      </c>
      <c r="AZ4476" s="126" t="s">
        <v>8336</v>
      </c>
      <c r="BA4476" s="126" t="str">
        <f t="shared" si="543"/>
        <v>RXY</v>
      </c>
    </row>
    <row r="4477" spans="48:53" hidden="1" x14ac:dyDescent="0.3">
      <c r="AV4477" s="115" t="str">
        <f t="shared" si="542"/>
        <v>RXYSITTINGBOURNE CMHC</v>
      </c>
      <c r="AW4477" s="126" t="s">
        <v>7104</v>
      </c>
      <c r="AX4477" s="126" t="s">
        <v>7105</v>
      </c>
      <c r="AY4477" s="126" t="s">
        <v>7104</v>
      </c>
      <c r="AZ4477" s="126" t="s">
        <v>7105</v>
      </c>
      <c r="BA4477" s="126" t="str">
        <f t="shared" si="543"/>
        <v>RXY</v>
      </c>
    </row>
    <row r="4478" spans="48:53" hidden="1" x14ac:dyDescent="0.3">
      <c r="AV4478" s="115" t="str">
        <f t="shared" si="542"/>
        <v>RXYSOUTHLANDS</v>
      </c>
      <c r="AW4478" s="126" t="s">
        <v>7106</v>
      </c>
      <c r="AX4478" s="126" t="s">
        <v>7107</v>
      </c>
      <c r="AY4478" s="126" t="s">
        <v>7106</v>
      </c>
      <c r="AZ4478" s="126" t="s">
        <v>7107</v>
      </c>
      <c r="BA4478" s="126" t="str">
        <f t="shared" si="543"/>
        <v>RXY</v>
      </c>
    </row>
    <row r="4479" spans="48:53" hidden="1" x14ac:dyDescent="0.3">
      <c r="AV4479" s="115" t="str">
        <f t="shared" si="542"/>
        <v>RXYSPA HOUSE</v>
      </c>
      <c r="AW4479" s="126" t="s">
        <v>8345</v>
      </c>
      <c r="AX4479" s="126" t="s">
        <v>8346</v>
      </c>
      <c r="AY4479" s="126" t="s">
        <v>8345</v>
      </c>
      <c r="AZ4479" s="126" t="s">
        <v>8346</v>
      </c>
      <c r="BA4479" s="126" t="str">
        <f t="shared" si="543"/>
        <v>RXY</v>
      </c>
    </row>
    <row r="4480" spans="48:53" hidden="1" x14ac:dyDescent="0.3">
      <c r="AV4480" s="115" t="str">
        <f t="shared" si="542"/>
        <v>RXYSPRINGWOOD CLOSE</v>
      </c>
      <c r="AW4480" s="126" t="s">
        <v>8347</v>
      </c>
      <c r="AX4480" s="126" t="s">
        <v>8348</v>
      </c>
      <c r="AY4480" s="126" t="s">
        <v>8347</v>
      </c>
      <c r="AZ4480" s="126" t="s">
        <v>8348</v>
      </c>
      <c r="BA4480" s="126" t="str">
        <f t="shared" si="543"/>
        <v>RXY</v>
      </c>
    </row>
    <row r="4481" spans="48:53" hidden="1" x14ac:dyDescent="0.3">
      <c r="AV4481" s="115" t="str">
        <f t="shared" si="542"/>
        <v>RXYST ANDREWS ROAD (LAND ONLY)</v>
      </c>
      <c r="AW4481" s="126" t="s">
        <v>8349</v>
      </c>
      <c r="AX4481" s="126" t="s">
        <v>8350</v>
      </c>
      <c r="AY4481" s="126" t="s">
        <v>8349</v>
      </c>
      <c r="AZ4481" s="126" t="s">
        <v>8350</v>
      </c>
      <c r="BA4481" s="126" t="str">
        <f t="shared" si="543"/>
        <v>RXY</v>
      </c>
    </row>
    <row r="4482" spans="48:53" hidden="1" x14ac:dyDescent="0.3">
      <c r="AV4482" s="115" t="str">
        <f t="shared" si="542"/>
        <v>RXYST JOHNS CENTRE - DORSET HOUSE</v>
      </c>
      <c r="AW4482" s="126" t="s">
        <v>8351</v>
      </c>
      <c r="AX4482" s="126" t="s">
        <v>8352</v>
      </c>
      <c r="AY4482" s="126" t="s">
        <v>8351</v>
      </c>
      <c r="AZ4482" s="126" t="s">
        <v>8352</v>
      </c>
      <c r="BA4482" s="126" t="str">
        <f t="shared" si="543"/>
        <v>RXY</v>
      </c>
    </row>
    <row r="4483" spans="48:53" hidden="1" x14ac:dyDescent="0.3">
      <c r="AV4483" s="115" t="str">
        <f t="shared" si="542"/>
        <v>RXYST JOHNS LODGE</v>
      </c>
      <c r="AW4483" s="126" t="s">
        <v>8353</v>
      </c>
      <c r="AX4483" s="126" t="s">
        <v>8354</v>
      </c>
      <c r="AY4483" s="126" t="s">
        <v>8353</v>
      </c>
      <c r="AZ4483" s="126" t="s">
        <v>8354</v>
      </c>
      <c r="BA4483" s="126" t="str">
        <f t="shared" si="543"/>
        <v>RXY</v>
      </c>
    </row>
    <row r="4484" spans="48:53" hidden="1" x14ac:dyDescent="0.3">
      <c r="AV4484" s="115" t="str">
        <f t="shared" ref="AV4484:AV4548" si="544">CONCATENATE(LEFT(AW4484, 3),AX4484)</f>
        <v>RXYST MARTINS HOSPITAL</v>
      </c>
      <c r="AW4484" s="126" t="s">
        <v>7006</v>
      </c>
      <c r="AX4484" s="126" t="s">
        <v>7007</v>
      </c>
      <c r="AY4484" s="126" t="s">
        <v>7006</v>
      </c>
      <c r="AZ4484" s="126" t="s">
        <v>7007</v>
      </c>
      <c r="BA4484" s="126" t="str">
        <f t="shared" ref="BA4484:BA4548" si="545">LEFT(AY4484,3)</f>
        <v>RXY</v>
      </c>
    </row>
    <row r="4485" spans="48:53" hidden="1" x14ac:dyDescent="0.3">
      <c r="AV4485" s="115" t="str">
        <f t="shared" si="544"/>
        <v>RXYST MARTINS HOSPITAL STAFF FLATS</v>
      </c>
      <c r="AW4485" s="126" t="s">
        <v>7102</v>
      </c>
      <c r="AX4485" s="126" t="s">
        <v>7103</v>
      </c>
      <c r="AY4485" s="126" t="s">
        <v>7102</v>
      </c>
      <c r="AZ4485" s="126" t="s">
        <v>7103</v>
      </c>
      <c r="BA4485" s="126" t="str">
        <f t="shared" si="545"/>
        <v>RXY</v>
      </c>
    </row>
    <row r="4486" spans="48:53" hidden="1" x14ac:dyDescent="0.3">
      <c r="AV4486" s="115" t="str">
        <f t="shared" si="544"/>
        <v>RXYST MARTINS NEW BUILDING</v>
      </c>
      <c r="AW4486" s="126" t="s">
        <v>7034</v>
      </c>
      <c r="AX4486" s="126" t="s">
        <v>7035</v>
      </c>
      <c r="AY4486" s="126" t="s">
        <v>7034</v>
      </c>
      <c r="AZ4486" s="126" t="s">
        <v>7035</v>
      </c>
      <c r="BA4486" s="126" t="str">
        <f t="shared" si="545"/>
        <v>RXY</v>
      </c>
    </row>
    <row r="4487" spans="48:53" hidden="1" x14ac:dyDescent="0.3">
      <c r="AV4487" s="115" t="str">
        <f t="shared" si="544"/>
        <v>RXYST MICHAELS HOUSE</v>
      </c>
      <c r="AW4487" s="126" t="s">
        <v>8272</v>
      </c>
      <c r="AX4487" s="126" t="s">
        <v>9827</v>
      </c>
      <c r="AY4487" s="126" t="s">
        <v>8272</v>
      </c>
      <c r="AZ4487" s="126" t="s">
        <v>9827</v>
      </c>
      <c r="BA4487" s="126" t="str">
        <f t="shared" si="545"/>
        <v>RXY</v>
      </c>
    </row>
    <row r="4488" spans="48:53" hidden="1" x14ac:dyDescent="0.3">
      <c r="AV4488" s="115" t="str">
        <f t="shared" si="544"/>
        <v>RXYSTAFF RESIDENCES</v>
      </c>
      <c r="AW4488" s="126" t="s">
        <v>7108</v>
      </c>
      <c r="AX4488" s="126" t="s">
        <v>7109</v>
      </c>
      <c r="AY4488" s="126" t="s">
        <v>7108</v>
      </c>
      <c r="AZ4488" s="126" t="s">
        <v>7109</v>
      </c>
      <c r="BA4488" s="126" t="str">
        <f t="shared" si="545"/>
        <v>RXY</v>
      </c>
    </row>
    <row r="4489" spans="48:53" hidden="1" x14ac:dyDescent="0.3">
      <c r="AV4489" s="115" t="str">
        <f t="shared" si="544"/>
        <v>RXYSTANLEY HOUSE</v>
      </c>
      <c r="AW4489" s="126" t="s">
        <v>8355</v>
      </c>
      <c r="AX4489" s="126" t="s">
        <v>8356</v>
      </c>
      <c r="AY4489" s="126" t="s">
        <v>8355</v>
      </c>
      <c r="AZ4489" s="126" t="s">
        <v>8356</v>
      </c>
      <c r="BA4489" s="126" t="str">
        <f t="shared" si="545"/>
        <v>RXY</v>
      </c>
    </row>
    <row r="4490" spans="48:53" hidden="1" x14ac:dyDescent="0.3">
      <c r="AV4490" s="115" t="str">
        <f t="shared" si="544"/>
        <v>RXYTHANET MENTAL HEALTH UNIT</v>
      </c>
      <c r="AW4490" s="126" t="s">
        <v>7110</v>
      </c>
      <c r="AX4490" s="126" t="s">
        <v>7111</v>
      </c>
      <c r="AY4490" s="126" t="s">
        <v>7110</v>
      </c>
      <c r="AZ4490" s="126" t="s">
        <v>7111</v>
      </c>
      <c r="BA4490" s="126" t="str">
        <f t="shared" si="545"/>
        <v>RXY</v>
      </c>
    </row>
    <row r="4491" spans="48:53" hidden="1" x14ac:dyDescent="0.3">
      <c r="AV4491" s="115" t="str">
        <f t="shared" si="544"/>
        <v>RXYTHE BEACON</v>
      </c>
      <c r="AW4491" s="126" t="s">
        <v>7112</v>
      </c>
      <c r="AX4491" s="126" t="s">
        <v>1859</v>
      </c>
      <c r="AY4491" s="126" t="s">
        <v>7112</v>
      </c>
      <c r="AZ4491" s="126" t="s">
        <v>1859</v>
      </c>
      <c r="BA4491" s="126" t="str">
        <f t="shared" si="545"/>
        <v>RXY</v>
      </c>
    </row>
    <row r="4492" spans="48:53" hidden="1" x14ac:dyDescent="0.3">
      <c r="AV4492" s="115" t="str">
        <f t="shared" si="544"/>
        <v>RXYTHE COURTYARD</v>
      </c>
      <c r="AW4492" s="126" t="s">
        <v>8357</v>
      </c>
      <c r="AX4492" s="126" t="s">
        <v>8358</v>
      </c>
      <c r="AY4492" s="126" t="s">
        <v>8357</v>
      </c>
      <c r="AZ4492" s="126" t="s">
        <v>8358</v>
      </c>
      <c r="BA4492" s="126" t="str">
        <f t="shared" si="545"/>
        <v>RXY</v>
      </c>
    </row>
    <row r="4493" spans="48:53" hidden="1" x14ac:dyDescent="0.3">
      <c r="AV4493" s="115" t="str">
        <f t="shared" si="544"/>
        <v>RXYTHE HAVEN</v>
      </c>
      <c r="AW4493" s="126" t="s">
        <v>7113</v>
      </c>
      <c r="AX4493" s="126" t="s">
        <v>7114</v>
      </c>
      <c r="AY4493" s="126" t="s">
        <v>7113</v>
      </c>
      <c r="AZ4493" s="126" t="s">
        <v>7114</v>
      </c>
      <c r="BA4493" s="126" t="str">
        <f t="shared" si="545"/>
        <v>RXY</v>
      </c>
    </row>
    <row r="4494" spans="48:53" hidden="1" x14ac:dyDescent="0.3">
      <c r="AV4494" s="115" t="str">
        <f t="shared" si="544"/>
        <v>RXYTHE HEALTH CLINIC</v>
      </c>
      <c r="AW4494" s="126" t="s">
        <v>8359</v>
      </c>
      <c r="AX4494" s="126" t="s">
        <v>8360</v>
      </c>
      <c r="AY4494" s="126" t="s">
        <v>8359</v>
      </c>
      <c r="AZ4494" s="126" t="s">
        <v>8360</v>
      </c>
      <c r="BA4494" s="126" t="str">
        <f t="shared" si="545"/>
        <v>RXY</v>
      </c>
    </row>
    <row r="4495" spans="48:53" hidden="1" x14ac:dyDescent="0.3">
      <c r="AV4495" s="115" t="str">
        <f t="shared" si="544"/>
        <v>RXYTHE PAGODA</v>
      </c>
      <c r="AW4495" s="126" t="s">
        <v>7115</v>
      </c>
      <c r="AX4495" s="126" t="s">
        <v>7116</v>
      </c>
      <c r="AY4495" s="126" t="s">
        <v>7115</v>
      </c>
      <c r="AZ4495" s="126" t="s">
        <v>7116</v>
      </c>
      <c r="BA4495" s="126" t="str">
        <f t="shared" si="545"/>
        <v>RXY</v>
      </c>
    </row>
    <row r="4496" spans="48:53" hidden="1" x14ac:dyDescent="0.3">
      <c r="AV4496" s="115" t="str">
        <f t="shared" si="544"/>
        <v>RXYTHE SPRINGS</v>
      </c>
      <c r="AW4496" s="126" t="s">
        <v>7117</v>
      </c>
      <c r="AX4496" s="126" t="s">
        <v>7118</v>
      </c>
      <c r="AY4496" s="126" t="s">
        <v>7117</v>
      </c>
      <c r="AZ4496" s="126" t="s">
        <v>7118</v>
      </c>
      <c r="BA4496" s="126" t="str">
        <f t="shared" si="545"/>
        <v>RXY</v>
      </c>
    </row>
    <row r="4497" spans="48:53" hidden="1" x14ac:dyDescent="0.3">
      <c r="AV4497" s="115" t="str">
        <f t="shared" si="544"/>
        <v>RXYTONBRIDGE ROAD</v>
      </c>
      <c r="AW4497" s="126" t="s">
        <v>8248</v>
      </c>
      <c r="AX4497" s="126" t="s">
        <v>8249</v>
      </c>
      <c r="AY4497" s="126" t="s">
        <v>8248</v>
      </c>
      <c r="AZ4497" s="126" t="s">
        <v>8249</v>
      </c>
      <c r="BA4497" s="126" t="str">
        <f t="shared" si="545"/>
        <v>RXY</v>
      </c>
    </row>
    <row r="4498" spans="48:53" hidden="1" x14ac:dyDescent="0.3">
      <c r="AV4498" s="115" t="str">
        <f t="shared" si="544"/>
        <v>RXYTONBRIDGE ROAD</v>
      </c>
      <c r="AW4498" s="126" t="s">
        <v>8277</v>
      </c>
      <c r="AX4498" s="126" t="s">
        <v>8249</v>
      </c>
      <c r="AY4498" s="126" t="s">
        <v>8277</v>
      </c>
      <c r="AZ4498" s="126" t="s">
        <v>8249</v>
      </c>
      <c r="BA4498" s="126" t="str">
        <f t="shared" si="545"/>
        <v>RXY</v>
      </c>
    </row>
    <row r="4499" spans="48:53" hidden="1" x14ac:dyDescent="0.3">
      <c r="AV4499" s="115" t="str">
        <f t="shared" si="544"/>
        <v>RXYTOWNLOCK DAY CENTRE</v>
      </c>
      <c r="AW4499" s="126" t="s">
        <v>8363</v>
      </c>
      <c r="AX4499" s="126" t="s">
        <v>8364</v>
      </c>
      <c r="AY4499" s="126" t="s">
        <v>8363</v>
      </c>
      <c r="AZ4499" s="126" t="s">
        <v>8364</v>
      </c>
      <c r="BA4499" s="126" t="str">
        <f t="shared" si="545"/>
        <v>RXY</v>
      </c>
    </row>
    <row r="4500" spans="48:53" hidden="1" x14ac:dyDescent="0.3">
      <c r="AV4500" s="115" t="str">
        <f t="shared" si="544"/>
        <v>RXYTOWNLOCK DAY UNIT</v>
      </c>
      <c r="AW4500" s="126" t="s">
        <v>8264</v>
      </c>
      <c r="AX4500" s="126" t="s">
        <v>8265</v>
      </c>
      <c r="AY4500" s="126" t="s">
        <v>8264</v>
      </c>
      <c r="AZ4500" s="126" t="s">
        <v>8265</v>
      </c>
      <c r="BA4500" s="126" t="str">
        <f t="shared" si="545"/>
        <v>RXY</v>
      </c>
    </row>
    <row r="4501" spans="48:53" hidden="1" x14ac:dyDescent="0.3">
      <c r="AV4501" s="115" t="str">
        <f t="shared" si="544"/>
        <v>RXYTWISLETON COURT</v>
      </c>
      <c r="AW4501" s="126" t="s">
        <v>8365</v>
      </c>
      <c r="AX4501" s="126" t="s">
        <v>8366</v>
      </c>
      <c r="AY4501" s="126" t="s">
        <v>8365</v>
      </c>
      <c r="AZ4501" s="126" t="s">
        <v>8366</v>
      </c>
      <c r="BA4501" s="126" t="str">
        <f t="shared" si="545"/>
        <v>RXY</v>
      </c>
    </row>
    <row r="4502" spans="48:53" hidden="1" x14ac:dyDescent="0.3">
      <c r="AV4502" s="115" t="str">
        <f t="shared" si="544"/>
        <v>RXYWILLIAM HARVEY HOSPITAL</v>
      </c>
      <c r="AW4502" s="126" t="s">
        <v>7022</v>
      </c>
      <c r="AX4502" s="126" t="s">
        <v>7023</v>
      </c>
      <c r="AY4502" s="126" t="s">
        <v>7022</v>
      </c>
      <c r="AZ4502" s="126" t="s">
        <v>7023</v>
      </c>
      <c r="BA4502" s="126" t="str">
        <f t="shared" si="545"/>
        <v>RXY</v>
      </c>
    </row>
    <row r="4503" spans="48:53" hidden="1" x14ac:dyDescent="0.3">
      <c r="AV4503" s="115" t="str">
        <f t="shared" si="544"/>
        <v>RXYWOODEND</v>
      </c>
      <c r="AW4503" s="126" t="s">
        <v>7119</v>
      </c>
      <c r="AX4503" s="126" t="s">
        <v>7120</v>
      </c>
      <c r="AY4503" s="126" t="s">
        <v>7119</v>
      </c>
      <c r="AZ4503" s="126" t="s">
        <v>7120</v>
      </c>
      <c r="BA4503" s="126" t="str">
        <f t="shared" si="545"/>
        <v>RXY</v>
      </c>
    </row>
    <row r="4504" spans="48:53" hidden="1" x14ac:dyDescent="0.3">
      <c r="AV4504" s="115" t="str">
        <f t="shared" si="544"/>
        <v>RXYWROTHAM ROAD</v>
      </c>
      <c r="AW4504" s="126" t="s">
        <v>8367</v>
      </c>
      <c r="AX4504" s="126" t="s">
        <v>8368</v>
      </c>
      <c r="AY4504" s="126" t="s">
        <v>8367</v>
      </c>
      <c r="AZ4504" s="126" t="s">
        <v>8368</v>
      </c>
      <c r="BA4504" s="126" t="str">
        <f t="shared" si="545"/>
        <v>RXY</v>
      </c>
    </row>
    <row r="4505" spans="48:53" hidden="1" x14ac:dyDescent="0.3">
      <c r="AV4505" s="115" t="str">
        <f t="shared" si="544"/>
        <v>RY1ABACUS FAZAKERLEY</v>
      </c>
      <c r="AW4505" s="126" t="s">
        <v>7164</v>
      </c>
      <c r="AX4505" s="126" t="s">
        <v>7165</v>
      </c>
      <c r="AY4505" s="126" t="s">
        <v>7164</v>
      </c>
      <c r="AZ4505" s="126" t="s">
        <v>7165</v>
      </c>
      <c r="BA4505" s="126" t="str">
        <f t="shared" si="545"/>
        <v>RY1</v>
      </c>
    </row>
    <row r="4506" spans="48:53" hidden="1" x14ac:dyDescent="0.3">
      <c r="AV4506" s="115" t="str">
        <f t="shared" si="544"/>
        <v>RY1BRIDGE CHAPEL</v>
      </c>
      <c r="AW4506" s="126" t="s">
        <v>7136</v>
      </c>
      <c r="AX4506" s="126" t="s">
        <v>7137</v>
      </c>
      <c r="AY4506" s="126" t="s">
        <v>7136</v>
      </c>
      <c r="AZ4506" s="126" t="s">
        <v>7137</v>
      </c>
      <c r="BA4506" s="126" t="str">
        <f t="shared" si="545"/>
        <v>RY1</v>
      </c>
    </row>
    <row r="4507" spans="48:53" hidden="1" x14ac:dyDescent="0.3">
      <c r="AV4507" s="115" t="str">
        <f t="shared" si="544"/>
        <v>RY1BUILDING BRIDGES</v>
      </c>
      <c r="AW4507" s="126" t="s">
        <v>7133</v>
      </c>
      <c r="AX4507" s="126" t="s">
        <v>7134</v>
      </c>
      <c r="AY4507" s="126" t="s">
        <v>7133</v>
      </c>
      <c r="AZ4507" s="126" t="s">
        <v>7134</v>
      </c>
      <c r="BA4507" s="126" t="str">
        <f t="shared" si="545"/>
        <v>RY1</v>
      </c>
    </row>
    <row r="4508" spans="48:53" hidden="1" x14ac:dyDescent="0.3">
      <c r="AV4508" s="115" t="str">
        <f t="shared" si="544"/>
        <v>RY1COMMUNITY INTEGRATED DISCHARGE UNIT</v>
      </c>
      <c r="AW4508" s="126" t="s">
        <v>7162</v>
      </c>
      <c r="AX4508" s="126" t="s">
        <v>7163</v>
      </c>
      <c r="AY4508" s="126" t="s">
        <v>7162</v>
      </c>
      <c r="AZ4508" s="126" t="s">
        <v>7163</v>
      </c>
      <c r="BA4508" s="126" t="str">
        <f t="shared" si="545"/>
        <v>RY1</v>
      </c>
    </row>
    <row r="4509" spans="48:53" hidden="1" x14ac:dyDescent="0.3">
      <c r="AV4509" s="115" t="str">
        <f t="shared" si="544"/>
        <v>RY1DERMATOLOGY ICATS</v>
      </c>
      <c r="AW4509" s="126" t="s">
        <v>7160</v>
      </c>
      <c r="AX4509" s="126" t="s">
        <v>7161</v>
      </c>
      <c r="AY4509" s="126" t="s">
        <v>7160</v>
      </c>
      <c r="AZ4509" s="126" t="s">
        <v>7161</v>
      </c>
      <c r="BA4509" s="126" t="str">
        <f t="shared" si="545"/>
        <v>RY1</v>
      </c>
    </row>
    <row r="4510" spans="48:53" hidden="1" x14ac:dyDescent="0.3">
      <c r="AV4510" s="115" t="str">
        <f t="shared" si="544"/>
        <v>RY1HOME LOANS</v>
      </c>
      <c r="AW4510" s="126" t="s">
        <v>7154</v>
      </c>
      <c r="AX4510" s="126" t="s">
        <v>7155</v>
      </c>
      <c r="AY4510" s="126" t="s">
        <v>7154</v>
      </c>
      <c r="AZ4510" s="126" t="s">
        <v>7155</v>
      </c>
      <c r="BA4510" s="126" t="str">
        <f t="shared" si="545"/>
        <v>RY1</v>
      </c>
    </row>
    <row r="4511" spans="48:53" hidden="1" x14ac:dyDescent="0.3">
      <c r="AV4511" s="115" t="str">
        <f t="shared" si="544"/>
        <v>RY1INTERMEDIATE CARE UNIT</v>
      </c>
      <c r="AW4511" s="126" t="s">
        <v>7146</v>
      </c>
      <c r="AX4511" s="126" t="s">
        <v>7147</v>
      </c>
      <c r="AY4511" s="126" t="s">
        <v>7146</v>
      </c>
      <c r="AZ4511" s="126" t="s">
        <v>7147</v>
      </c>
      <c r="BA4511" s="126" t="str">
        <f t="shared" si="545"/>
        <v>RY1</v>
      </c>
    </row>
    <row r="4512" spans="48:53" hidden="1" x14ac:dyDescent="0.3">
      <c r="AV4512" s="115" t="str">
        <f t="shared" si="544"/>
        <v>RY1LIFEBANK</v>
      </c>
      <c r="AW4512" s="126" t="s">
        <v>7140</v>
      </c>
      <c r="AX4512" s="126" t="s">
        <v>7141</v>
      </c>
      <c r="AY4512" s="126" t="s">
        <v>7140</v>
      </c>
      <c r="AZ4512" s="126" t="s">
        <v>7141</v>
      </c>
      <c r="BA4512" s="126" t="str">
        <f t="shared" si="545"/>
        <v>RY1</v>
      </c>
    </row>
    <row r="4513" spans="48:53" hidden="1" x14ac:dyDescent="0.3">
      <c r="AV4513" s="115" t="str">
        <f t="shared" si="544"/>
        <v>RY1LITHERLAND SPORTS PARK</v>
      </c>
      <c r="AW4513" s="126" t="s">
        <v>7168</v>
      </c>
      <c r="AX4513" s="126" t="s">
        <v>7169</v>
      </c>
      <c r="AY4513" s="126" t="s">
        <v>7168</v>
      </c>
      <c r="AZ4513" s="126" t="s">
        <v>7169</v>
      </c>
      <c r="BA4513" s="126" t="str">
        <f t="shared" si="545"/>
        <v>RY1</v>
      </c>
    </row>
    <row r="4514" spans="48:53" hidden="1" x14ac:dyDescent="0.3">
      <c r="AV4514" s="115" t="str">
        <f t="shared" si="544"/>
        <v>RY1LIVERPOOL COMMUNITY HEALTH NHS TRUST</v>
      </c>
      <c r="AW4514" s="126" t="s">
        <v>7121</v>
      </c>
      <c r="AX4514" s="126" t="s">
        <v>7122</v>
      </c>
      <c r="AY4514" s="126" t="s">
        <v>7121</v>
      </c>
      <c r="AZ4514" s="126" t="s">
        <v>7122</v>
      </c>
      <c r="BA4514" s="126" t="str">
        <f t="shared" si="545"/>
        <v>RY1</v>
      </c>
    </row>
    <row r="4515" spans="48:53" hidden="1" x14ac:dyDescent="0.3">
      <c r="AV4515" s="115" t="str">
        <f t="shared" si="544"/>
        <v>RY1LIVERPOOL HEALTH PROMOTION</v>
      </c>
      <c r="AW4515" s="126" t="s">
        <v>7123</v>
      </c>
      <c r="AX4515" s="126" t="s">
        <v>7124</v>
      </c>
      <c r="AY4515" s="126" t="s">
        <v>7123</v>
      </c>
      <c r="AZ4515" s="126" t="s">
        <v>7124</v>
      </c>
      <c r="BA4515" s="126" t="str">
        <f t="shared" si="545"/>
        <v>RY1</v>
      </c>
    </row>
    <row r="4516" spans="48:53" hidden="1" x14ac:dyDescent="0.3">
      <c r="AV4516" s="115" t="str">
        <f t="shared" si="544"/>
        <v>RY1MOORGATE POINT</v>
      </c>
      <c r="AW4516" s="126" t="s">
        <v>7129</v>
      </c>
      <c r="AX4516" s="126" t="s">
        <v>7130</v>
      </c>
      <c r="AY4516" s="126" t="s">
        <v>7129</v>
      </c>
      <c r="AZ4516" s="126" t="s">
        <v>7130</v>
      </c>
      <c r="BA4516" s="126" t="str">
        <f t="shared" si="545"/>
        <v>RY1</v>
      </c>
    </row>
    <row r="4517" spans="48:53" hidden="1" x14ac:dyDescent="0.3">
      <c r="AV4517" s="115" t="str">
        <f t="shared" si="544"/>
        <v>RY1NATURAL BREAKS MERSEYSIDE</v>
      </c>
      <c r="AW4517" s="126" t="s">
        <v>7158</v>
      </c>
      <c r="AX4517" s="126" t="s">
        <v>7159</v>
      </c>
      <c r="AY4517" s="126" t="s">
        <v>7158</v>
      </c>
      <c r="AZ4517" s="126" t="s">
        <v>7159</v>
      </c>
      <c r="BA4517" s="126" t="str">
        <f t="shared" si="545"/>
        <v>RY1</v>
      </c>
    </row>
    <row r="4518" spans="48:53" hidden="1" x14ac:dyDescent="0.3">
      <c r="AV4518" s="115" t="str">
        <f t="shared" si="544"/>
        <v>RY1NETHERTON FEELGOOD FACTORY</v>
      </c>
      <c r="AW4518" s="126" t="s">
        <v>7166</v>
      </c>
      <c r="AX4518" s="126" t="s">
        <v>7167</v>
      </c>
      <c r="AY4518" s="126" t="s">
        <v>7166</v>
      </c>
      <c r="AZ4518" s="126" t="s">
        <v>7167</v>
      </c>
      <c r="BA4518" s="126" t="str">
        <f t="shared" si="545"/>
        <v>RY1</v>
      </c>
    </row>
    <row r="4519" spans="48:53" hidden="1" x14ac:dyDescent="0.3">
      <c r="AV4519" s="115" t="str">
        <f t="shared" si="544"/>
        <v>RY1NEWHALL CAMPUS (COTTAGE 2)</v>
      </c>
      <c r="AW4519" s="126" t="s">
        <v>7150</v>
      </c>
      <c r="AX4519" s="126" t="s">
        <v>7151</v>
      </c>
      <c r="AY4519" s="126" t="s">
        <v>7150</v>
      </c>
      <c r="AZ4519" s="126" t="s">
        <v>7151</v>
      </c>
      <c r="BA4519" s="126" t="str">
        <f t="shared" si="545"/>
        <v>RY1</v>
      </c>
    </row>
    <row r="4520" spans="48:53" hidden="1" x14ac:dyDescent="0.3">
      <c r="AV4520" s="115" t="str">
        <f t="shared" si="544"/>
        <v>RY1NEWHALL CAMPUS (COTTAGE 7)</v>
      </c>
      <c r="AW4520" s="126" t="s">
        <v>7152</v>
      </c>
      <c r="AX4520" s="126" t="s">
        <v>7153</v>
      </c>
      <c r="AY4520" s="126" t="s">
        <v>7152</v>
      </c>
      <c r="AZ4520" s="126" t="s">
        <v>7153</v>
      </c>
      <c r="BA4520" s="126" t="str">
        <f t="shared" si="545"/>
        <v>RY1</v>
      </c>
    </row>
    <row r="4521" spans="48:53" hidden="1" x14ac:dyDescent="0.3">
      <c r="AV4521" s="115" t="str">
        <f t="shared" si="544"/>
        <v>RY1OPTOPLAST</v>
      </c>
      <c r="AW4521" s="126" t="s">
        <v>7170</v>
      </c>
      <c r="AX4521" s="126" t="s">
        <v>7171</v>
      </c>
      <c r="AY4521" s="126" t="s">
        <v>7170</v>
      </c>
      <c r="AZ4521" s="126" t="s">
        <v>7171</v>
      </c>
      <c r="BA4521" s="126" t="str">
        <f t="shared" si="545"/>
        <v>RY1</v>
      </c>
    </row>
    <row r="4522" spans="48:53" hidden="1" x14ac:dyDescent="0.3">
      <c r="AV4522" s="115" t="str">
        <f t="shared" si="544"/>
        <v>RY1PAVILLION 6</v>
      </c>
      <c r="AW4522" s="126" t="s">
        <v>7148</v>
      </c>
      <c r="AX4522" s="126" t="s">
        <v>7149</v>
      </c>
      <c r="AY4522" s="126" t="s">
        <v>7148</v>
      </c>
      <c r="AZ4522" s="126" t="s">
        <v>7149</v>
      </c>
      <c r="BA4522" s="126" t="str">
        <f t="shared" si="545"/>
        <v>RY1</v>
      </c>
    </row>
    <row r="4523" spans="48:53" hidden="1" x14ac:dyDescent="0.3">
      <c r="AV4523" s="115" t="str">
        <f t="shared" si="544"/>
        <v>RY1PPU/NPC</v>
      </c>
      <c r="AW4523" s="126" t="s">
        <v>7127</v>
      </c>
      <c r="AX4523" s="126" t="s">
        <v>7128</v>
      </c>
      <c r="AY4523" s="126" t="s">
        <v>7127</v>
      </c>
      <c r="AZ4523" s="126" t="s">
        <v>7128</v>
      </c>
      <c r="BA4523" s="126" t="str">
        <f t="shared" si="545"/>
        <v>RY1</v>
      </c>
    </row>
    <row r="4524" spans="48:53" hidden="1" x14ac:dyDescent="0.3">
      <c r="AV4524" s="115" t="str">
        <f t="shared" si="544"/>
        <v>RY1REGATTA PLACE</v>
      </c>
      <c r="AW4524" s="126" t="s">
        <v>7135</v>
      </c>
      <c r="AX4524" s="126" t="s">
        <v>5424</v>
      </c>
      <c r="AY4524" s="126" t="s">
        <v>7135</v>
      </c>
      <c r="AZ4524" s="126" t="s">
        <v>5424</v>
      </c>
      <c r="BA4524" s="126" t="str">
        <f t="shared" si="545"/>
        <v>RY1</v>
      </c>
    </row>
    <row r="4525" spans="48:53" hidden="1" x14ac:dyDescent="0.3">
      <c r="AV4525" s="115" t="str">
        <f t="shared" si="544"/>
        <v>RY1RL &amp; BUHT IM&amp;T DEPARTMENT</v>
      </c>
      <c r="AW4525" s="126" t="s">
        <v>7144</v>
      </c>
      <c r="AX4525" s="126" t="s">
        <v>7145</v>
      </c>
      <c r="AY4525" s="126" t="s">
        <v>7144</v>
      </c>
      <c r="AZ4525" s="126" t="s">
        <v>7145</v>
      </c>
      <c r="BA4525" s="126" t="str">
        <f t="shared" si="545"/>
        <v>RY1</v>
      </c>
    </row>
    <row r="4526" spans="48:53" hidden="1" x14ac:dyDescent="0.3">
      <c r="AV4526" s="115" t="str">
        <f t="shared" si="544"/>
        <v>RY1ROTUNDA DEMOGRAPHIC THERAPUTIC COMMUNITY</v>
      </c>
      <c r="AW4526" s="126" t="s">
        <v>7138</v>
      </c>
      <c r="AX4526" s="126" t="s">
        <v>7139</v>
      </c>
      <c r="AY4526" s="126" t="s">
        <v>7138</v>
      </c>
      <c r="AZ4526" s="126" t="s">
        <v>7139</v>
      </c>
      <c r="BA4526" s="126" t="str">
        <f t="shared" si="545"/>
        <v>RY1</v>
      </c>
    </row>
    <row r="4527" spans="48:53" hidden="1" x14ac:dyDescent="0.3">
      <c r="AV4527" s="115" t="str">
        <f t="shared" si="544"/>
        <v>RY1ST JAMES</v>
      </c>
      <c r="AW4527" s="126" t="s">
        <v>7125</v>
      </c>
      <c r="AX4527" s="126" t="s">
        <v>7126</v>
      </c>
      <c r="AY4527" s="126" t="s">
        <v>7125</v>
      </c>
      <c r="AZ4527" s="126" t="s">
        <v>7126</v>
      </c>
      <c r="BA4527" s="126" t="str">
        <f t="shared" si="545"/>
        <v>RY1</v>
      </c>
    </row>
    <row r="4528" spans="48:53" hidden="1" x14ac:dyDescent="0.3">
      <c r="AV4528" s="115" t="str">
        <f t="shared" si="544"/>
        <v>RY1TEA FACTORY</v>
      </c>
      <c r="AW4528" s="126" t="s">
        <v>7156</v>
      </c>
      <c r="AX4528" s="126" t="s">
        <v>7157</v>
      </c>
      <c r="AY4528" s="126" t="s">
        <v>7156</v>
      </c>
      <c r="AZ4528" s="126" t="s">
        <v>7157</v>
      </c>
      <c r="BA4528" s="126" t="str">
        <f t="shared" si="545"/>
        <v>RY1</v>
      </c>
    </row>
    <row r="4529" spans="48:53" hidden="1" x14ac:dyDescent="0.3">
      <c r="AV4529" s="115" t="str">
        <f t="shared" si="544"/>
        <v>RY1UC24</v>
      </c>
      <c r="AW4529" s="126" t="s">
        <v>7131</v>
      </c>
      <c r="AX4529" s="126" t="s">
        <v>7132</v>
      </c>
      <c r="AY4529" s="126" t="s">
        <v>7131</v>
      </c>
      <c r="AZ4529" s="126" t="s">
        <v>7132</v>
      </c>
      <c r="BA4529" s="126" t="str">
        <f t="shared" si="545"/>
        <v>RY1</v>
      </c>
    </row>
    <row r="4530" spans="48:53" hidden="1" x14ac:dyDescent="0.3">
      <c r="AV4530" s="115" t="str">
        <f t="shared" si="544"/>
        <v>RY1UNPLANNED CARE</v>
      </c>
      <c r="AW4530" s="126" t="s">
        <v>7142</v>
      </c>
      <c r="AX4530" s="126" t="s">
        <v>7143</v>
      </c>
      <c r="AY4530" s="126" t="s">
        <v>7142</v>
      </c>
      <c r="AZ4530" s="126" t="s">
        <v>7143</v>
      </c>
      <c r="BA4530" s="126" t="str">
        <f t="shared" si="545"/>
        <v>RY1</v>
      </c>
    </row>
    <row r="4531" spans="48:53" hidden="1" x14ac:dyDescent="0.3">
      <c r="AV4531" s="115" t="str">
        <f t="shared" si="544"/>
        <v>RY1WARD 35 COMMUNITY INTERMEDIATE CARE UNIT</v>
      </c>
      <c r="AW4531" s="126" t="s">
        <v>7172</v>
      </c>
      <c r="AX4531" s="126" t="s">
        <v>7173</v>
      </c>
      <c r="AY4531" s="126" t="s">
        <v>7172</v>
      </c>
      <c r="AZ4531" s="126" t="s">
        <v>7173</v>
      </c>
      <c r="BA4531" s="126" t="str">
        <f t="shared" si="545"/>
        <v>RY1</v>
      </c>
    </row>
    <row r="4532" spans="48:53" hidden="1" x14ac:dyDescent="0.3">
      <c r="AV4532" s="115" t="str">
        <f t="shared" si="544"/>
        <v>RY2ALTRINCHAM GENERAL HOSPITAL</v>
      </c>
      <c r="AW4532" s="126" t="s">
        <v>7186</v>
      </c>
      <c r="AX4532" s="126" t="s">
        <v>7187</v>
      </c>
      <c r="AY4532" s="126" t="s">
        <v>7186</v>
      </c>
      <c r="AZ4532" s="126" t="s">
        <v>7187</v>
      </c>
      <c r="BA4532" s="126" t="str">
        <f t="shared" si="545"/>
        <v>RY2</v>
      </c>
    </row>
    <row r="4533" spans="48:53" hidden="1" x14ac:dyDescent="0.3">
      <c r="AV4533" s="115" t="str">
        <f t="shared" si="544"/>
        <v>RY2CINNAMON BROW UNIT</v>
      </c>
      <c r="AW4533" s="126" t="s">
        <v>7204</v>
      </c>
      <c r="AX4533" s="126" t="s">
        <v>7205</v>
      </c>
      <c r="AY4533" s="126" t="s">
        <v>7204</v>
      </c>
      <c r="AZ4533" s="126" t="s">
        <v>7205</v>
      </c>
      <c r="BA4533" s="126" t="str">
        <f t="shared" si="545"/>
        <v>RY2</v>
      </c>
    </row>
    <row r="4534" spans="48:53" hidden="1" x14ac:dyDescent="0.3">
      <c r="AV4534" s="115" t="str">
        <f t="shared" si="544"/>
        <v>RY2HALTON GENERAL HOSPITAL</v>
      </c>
      <c r="AW4534" s="126" t="s">
        <v>7190</v>
      </c>
      <c r="AX4534" s="126" t="s">
        <v>7191</v>
      </c>
      <c r="AY4534" s="126" t="s">
        <v>7190</v>
      </c>
      <c r="AZ4534" s="126" t="s">
        <v>7191</v>
      </c>
      <c r="BA4534" s="126" t="str">
        <f t="shared" si="545"/>
        <v>RY2</v>
      </c>
    </row>
    <row r="4535" spans="48:53" hidden="1" x14ac:dyDescent="0.3">
      <c r="AV4535" s="115" t="str">
        <f t="shared" si="544"/>
        <v>RY2HIGHFIELD HOSPITAL</v>
      </c>
      <c r="AW4535" s="126" t="s">
        <v>7188</v>
      </c>
      <c r="AX4535" s="126" t="s">
        <v>7189</v>
      </c>
      <c r="AY4535" s="126" t="s">
        <v>7188</v>
      </c>
      <c r="AZ4535" s="126" t="s">
        <v>7189</v>
      </c>
      <c r="BA4535" s="126" t="str">
        <f t="shared" si="545"/>
        <v>RY2</v>
      </c>
    </row>
    <row r="4536" spans="48:53" hidden="1" x14ac:dyDescent="0.3">
      <c r="AV4536" s="115" t="str">
        <f t="shared" si="544"/>
        <v>RY2HOUGH GREEN HEALTH PARK</v>
      </c>
      <c r="AW4536" s="126" t="s">
        <v>7184</v>
      </c>
      <c r="AX4536" s="126" t="s">
        <v>7185</v>
      </c>
      <c r="AY4536" s="126" t="s">
        <v>7184</v>
      </c>
      <c r="AZ4536" s="126" t="s">
        <v>7185</v>
      </c>
      <c r="BA4536" s="126" t="str">
        <f t="shared" si="545"/>
        <v>RY2</v>
      </c>
    </row>
    <row r="4537" spans="48:53" hidden="1" x14ac:dyDescent="0.3">
      <c r="AV4537" s="115" t="str">
        <f t="shared" si="544"/>
        <v>RY2LEIGH INFIRMARY</v>
      </c>
      <c r="AW4537" s="126" t="s">
        <v>7193</v>
      </c>
      <c r="AX4537" s="126" t="s">
        <v>7194</v>
      </c>
      <c r="AY4537" s="126" t="s">
        <v>7193</v>
      </c>
      <c r="AZ4537" s="126" t="s">
        <v>7194</v>
      </c>
      <c r="BA4537" s="126" t="str">
        <f t="shared" si="545"/>
        <v>RY2</v>
      </c>
    </row>
    <row r="4538" spans="48:53" hidden="1" x14ac:dyDescent="0.3">
      <c r="AV4538" s="115" t="str">
        <f t="shared" si="544"/>
        <v>RY2LEIGH LOCALITY BUILDING</v>
      </c>
      <c r="AW4538" s="126" t="s">
        <v>7201</v>
      </c>
      <c r="AX4538" s="126" t="s">
        <v>7202</v>
      </c>
      <c r="AY4538" s="126" t="s">
        <v>7201</v>
      </c>
      <c r="AZ4538" s="126" t="s">
        <v>7202</v>
      </c>
      <c r="BA4538" s="126" t="str">
        <f t="shared" si="545"/>
        <v>RY2</v>
      </c>
    </row>
    <row r="4539" spans="48:53" hidden="1" x14ac:dyDescent="0.3">
      <c r="AV4539" s="115" t="str">
        <f t="shared" si="544"/>
        <v>RY2NEWTON COMMUNITY HOSPITAL</v>
      </c>
      <c r="AW4539" s="126" t="s">
        <v>7174</v>
      </c>
      <c r="AX4539" s="126" t="s">
        <v>4625</v>
      </c>
      <c r="AY4539" s="126" t="s">
        <v>7174</v>
      </c>
      <c r="AZ4539" s="126" t="s">
        <v>4625</v>
      </c>
      <c r="BA4539" s="126" t="str">
        <f t="shared" si="545"/>
        <v>RY2</v>
      </c>
    </row>
    <row r="4540" spans="48:53" hidden="1" x14ac:dyDescent="0.3">
      <c r="AV4540" s="115" t="str">
        <f t="shared" si="544"/>
        <v>RY2OAKWOOD UNIT</v>
      </c>
      <c r="AW4540" s="126" t="s">
        <v>7203</v>
      </c>
      <c r="AX4540" s="126" t="s">
        <v>6368</v>
      </c>
      <c r="AY4540" s="126" t="s">
        <v>7203</v>
      </c>
      <c r="AZ4540" s="126" t="s">
        <v>6368</v>
      </c>
      <c r="BA4540" s="126" t="str">
        <f t="shared" si="545"/>
        <v>RY2</v>
      </c>
    </row>
    <row r="4541" spans="48:53" hidden="1" x14ac:dyDescent="0.3">
      <c r="AV4541" s="115" t="str">
        <f t="shared" si="544"/>
        <v>RY2ROYAL ALBERT EDWARD INFIRMARY</v>
      </c>
      <c r="AW4541" s="126" t="s">
        <v>7195</v>
      </c>
      <c r="AX4541" s="126" t="s">
        <v>7196</v>
      </c>
      <c r="AY4541" s="126" t="s">
        <v>7195</v>
      </c>
      <c r="AZ4541" s="126" t="s">
        <v>7196</v>
      </c>
      <c r="BA4541" s="126" t="str">
        <f t="shared" si="545"/>
        <v>RY2</v>
      </c>
    </row>
    <row r="4542" spans="48:53" hidden="1" x14ac:dyDescent="0.3">
      <c r="AV4542" s="115" t="str">
        <f t="shared" si="544"/>
        <v>RY2ST HELENS HOSPITAL</v>
      </c>
      <c r="AW4542" s="126" t="s">
        <v>7192</v>
      </c>
      <c r="AX4542" s="126" t="s">
        <v>4648</v>
      </c>
      <c r="AY4542" s="126" t="s">
        <v>7192</v>
      </c>
      <c r="AZ4542" s="126" t="s">
        <v>4648</v>
      </c>
      <c r="BA4542" s="126" t="str">
        <f t="shared" si="545"/>
        <v>RY2</v>
      </c>
    </row>
    <row r="4543" spans="48:53" hidden="1" x14ac:dyDescent="0.3">
      <c r="AV4543" s="115" t="str">
        <f t="shared" si="544"/>
        <v>RY2STANDISHGATE</v>
      </c>
      <c r="AW4543" s="126" t="s">
        <v>7199</v>
      </c>
      <c r="AX4543" s="126" t="s">
        <v>7200</v>
      </c>
      <c r="AY4543" s="126" t="s">
        <v>7199</v>
      </c>
      <c r="AZ4543" s="126" t="s">
        <v>7200</v>
      </c>
      <c r="BA4543" s="126" t="str">
        <f t="shared" si="545"/>
        <v>RY2</v>
      </c>
    </row>
    <row r="4544" spans="48:53" hidden="1" x14ac:dyDescent="0.3">
      <c r="AV4544" s="115" t="str">
        <f t="shared" ref="AV4544" si="546">CONCATENATE(LEFT(AW4544, 3),AX4544)</f>
        <v>RY2PADGATE HOUSE RESIDENTIAL CARE</v>
      </c>
      <c r="AW4544" s="126" t="s">
        <v>11050</v>
      </c>
      <c r="AX4544" s="126" t="s">
        <v>11049</v>
      </c>
      <c r="AY4544" s="126" t="s">
        <v>11050</v>
      </c>
      <c r="AZ4544" s="126" t="s">
        <v>11049</v>
      </c>
      <c r="BA4544" s="126" t="str">
        <f t="shared" ref="BA4544" si="547">LEFT(AY4544,3)</f>
        <v>RY2</v>
      </c>
    </row>
    <row r="4545" spans="48:53" hidden="1" x14ac:dyDescent="0.3">
      <c r="AV4545" s="115" t="str">
        <f t="shared" si="544"/>
        <v>RY2TALK SHOP</v>
      </c>
      <c r="AW4545" s="126" t="s">
        <v>7210</v>
      </c>
      <c r="AX4545" s="126" t="s">
        <v>7211</v>
      </c>
      <c r="AY4545" s="126" t="s">
        <v>7210</v>
      </c>
      <c r="AZ4545" s="126" t="s">
        <v>7211</v>
      </c>
      <c r="BA4545" s="126" t="str">
        <f t="shared" si="545"/>
        <v>RY2</v>
      </c>
    </row>
    <row r="4546" spans="48:53" hidden="1" x14ac:dyDescent="0.3">
      <c r="AV4546" s="115" t="str">
        <f t="shared" si="544"/>
        <v>RY2TAMESIDE GENERAL HOSPITAL</v>
      </c>
      <c r="AW4546" s="126" t="s">
        <v>7177</v>
      </c>
      <c r="AX4546" s="126" t="s">
        <v>7178</v>
      </c>
      <c r="AY4546" s="126" t="s">
        <v>7177</v>
      </c>
      <c r="AZ4546" s="126" t="s">
        <v>7178</v>
      </c>
      <c r="BA4546" s="126" t="str">
        <f t="shared" si="545"/>
        <v>RY2</v>
      </c>
    </row>
    <row r="4547" spans="48:53" hidden="1" x14ac:dyDescent="0.3">
      <c r="AV4547" s="115" t="str">
        <f t="shared" si="544"/>
        <v>RY2THE BEACHES</v>
      </c>
      <c r="AW4547" s="126" t="s">
        <v>7206</v>
      </c>
      <c r="AX4547" s="126" t="s">
        <v>7207</v>
      </c>
      <c r="AY4547" s="126" t="s">
        <v>7206</v>
      </c>
      <c r="AZ4547" s="126" t="s">
        <v>7207</v>
      </c>
      <c r="BA4547" s="126" t="str">
        <f t="shared" si="545"/>
        <v>RY2</v>
      </c>
    </row>
    <row r="4548" spans="48:53" hidden="1" x14ac:dyDescent="0.3">
      <c r="AV4548" s="115" t="str">
        <f t="shared" si="544"/>
        <v>RY2THE LAKES</v>
      </c>
      <c r="AW4548" s="126" t="s">
        <v>7208</v>
      </c>
      <c r="AX4548" s="126" t="s">
        <v>7209</v>
      </c>
      <c r="AY4548" s="126" t="s">
        <v>7208</v>
      </c>
      <c r="AZ4548" s="126" t="s">
        <v>7209</v>
      </c>
      <c r="BA4548" s="126" t="str">
        <f t="shared" si="545"/>
        <v>RY2</v>
      </c>
    </row>
    <row r="4549" spans="48:53" hidden="1" x14ac:dyDescent="0.3">
      <c r="AV4549" s="115" t="str">
        <f t="shared" ref="AV4549:AV4612" si="548">CONCATENATE(LEFT(AW4549, 3),AX4549)</f>
        <v>RY2THE LINDENS</v>
      </c>
      <c r="AW4549" s="126" t="s">
        <v>7182</v>
      </c>
      <c r="AX4549" s="126" t="s">
        <v>7183</v>
      </c>
      <c r="AY4549" s="126" t="s">
        <v>7182</v>
      </c>
      <c r="AZ4549" s="126" t="s">
        <v>7183</v>
      </c>
      <c r="BA4549" s="126" t="str">
        <f t="shared" ref="BA4549:BA4612" si="549">LEFT(AY4549,3)</f>
        <v>RY2</v>
      </c>
    </row>
    <row r="4550" spans="48:53" hidden="1" x14ac:dyDescent="0.3">
      <c r="AV4550" s="115" t="str">
        <f t="shared" si="548"/>
        <v>RY2TRAFFORD GENERAL HOSPITAL</v>
      </c>
      <c r="AW4550" s="126" t="s">
        <v>7179</v>
      </c>
      <c r="AX4550" s="126" t="s">
        <v>7180</v>
      </c>
      <c r="AY4550" s="126" t="s">
        <v>7179</v>
      </c>
      <c r="AZ4550" s="126" t="s">
        <v>7180</v>
      </c>
      <c r="BA4550" s="126" t="str">
        <f t="shared" si="549"/>
        <v>RY2</v>
      </c>
    </row>
    <row r="4551" spans="48:53" hidden="1" x14ac:dyDescent="0.3">
      <c r="AV4551" s="115" t="str">
        <f t="shared" si="548"/>
        <v>RY2UPTON ROCKS MC</v>
      </c>
      <c r="AW4551" s="126" t="s">
        <v>7175</v>
      </c>
      <c r="AX4551" s="126" t="s">
        <v>7176</v>
      </c>
      <c r="AY4551" s="126" t="s">
        <v>7175</v>
      </c>
      <c r="AZ4551" s="126" t="s">
        <v>7176</v>
      </c>
      <c r="BA4551" s="126" t="str">
        <f t="shared" si="549"/>
        <v>RY2</v>
      </c>
    </row>
    <row r="4552" spans="48:53" hidden="1" x14ac:dyDescent="0.3">
      <c r="AV4552" s="115" t="str">
        <f t="shared" si="548"/>
        <v>RY2WHISTON HOSPITAL</v>
      </c>
      <c r="AW4552" s="126" t="s">
        <v>7181</v>
      </c>
      <c r="AX4552" s="126" t="s">
        <v>4646</v>
      </c>
      <c r="AY4552" s="126" t="s">
        <v>7181</v>
      </c>
      <c r="AZ4552" s="126" t="s">
        <v>4646</v>
      </c>
      <c r="BA4552" s="126" t="str">
        <f t="shared" si="549"/>
        <v>RY2</v>
      </c>
    </row>
    <row r="4553" spans="48:53" hidden="1" x14ac:dyDescent="0.3">
      <c r="AV4553" s="115" t="str">
        <f t="shared" si="548"/>
        <v>RY2WRIGHTINGTON HOSPITAL</v>
      </c>
      <c r="AW4553" s="126" t="s">
        <v>7197</v>
      </c>
      <c r="AX4553" s="126" t="s">
        <v>7198</v>
      </c>
      <c r="AY4553" s="126" t="s">
        <v>7197</v>
      </c>
      <c r="AZ4553" s="126" t="s">
        <v>7198</v>
      </c>
      <c r="BA4553" s="126" t="str">
        <f t="shared" si="549"/>
        <v>RY2</v>
      </c>
    </row>
    <row r="4554" spans="48:53" hidden="1" x14ac:dyDescent="0.3">
      <c r="AV4554" s="115" t="str">
        <f t="shared" si="548"/>
        <v>RY3ASSD WEST LOCALITY</v>
      </c>
      <c r="AW4554" s="126" t="s">
        <v>7248</v>
      </c>
      <c r="AX4554" s="126" t="s">
        <v>7249</v>
      </c>
      <c r="AY4554" s="126" t="s">
        <v>7248</v>
      </c>
      <c r="AZ4554" s="126" t="s">
        <v>7249</v>
      </c>
      <c r="BA4554" s="126" t="str">
        <f t="shared" si="549"/>
        <v>RY3</v>
      </c>
    </row>
    <row r="4555" spans="48:53" hidden="1" x14ac:dyDescent="0.3">
      <c r="AV4555" s="115" t="str">
        <f t="shared" si="548"/>
        <v>RY3BENJAMIN COURT</v>
      </c>
      <c r="AW4555" s="126" t="s">
        <v>8145</v>
      </c>
      <c r="AX4555" s="126" t="s">
        <v>9828</v>
      </c>
      <c r="AY4555" s="126" t="s">
        <v>8145</v>
      </c>
      <c r="AZ4555" s="126" t="s">
        <v>9828</v>
      </c>
      <c r="BA4555" s="126" t="str">
        <f t="shared" si="549"/>
        <v>RY3</v>
      </c>
    </row>
    <row r="4556" spans="48:53" hidden="1" x14ac:dyDescent="0.3">
      <c r="AV4556" s="115" t="str">
        <f t="shared" si="548"/>
        <v>RY3CITY REACH</v>
      </c>
      <c r="AW4556" s="126" t="s">
        <v>7252</v>
      </c>
      <c r="AX4556" s="126" t="s">
        <v>7253</v>
      </c>
      <c r="AY4556" s="126" t="s">
        <v>7252</v>
      </c>
      <c r="AZ4556" s="126" t="s">
        <v>7253</v>
      </c>
      <c r="BA4556" s="126" t="str">
        <f t="shared" si="549"/>
        <v>RY3</v>
      </c>
    </row>
    <row r="4557" spans="48:53" hidden="1" x14ac:dyDescent="0.3">
      <c r="AV4557" s="115" t="str">
        <f t="shared" si="548"/>
        <v>RY3COLMAN HOSPITAL</v>
      </c>
      <c r="AW4557" s="126" t="s">
        <v>7217</v>
      </c>
      <c r="AX4557" s="126" t="s">
        <v>7218</v>
      </c>
      <c r="AY4557" s="126" t="s">
        <v>7217</v>
      </c>
      <c r="AZ4557" s="126" t="s">
        <v>7218</v>
      </c>
      <c r="BA4557" s="126" t="str">
        <f t="shared" si="549"/>
        <v>RY3</v>
      </c>
    </row>
    <row r="4558" spans="48:53" hidden="1" x14ac:dyDescent="0.3">
      <c r="AV4558" s="115" t="str">
        <f t="shared" si="548"/>
        <v>RY3CRANMER HOUSE</v>
      </c>
      <c r="AW4558" s="126" t="s">
        <v>8146</v>
      </c>
      <c r="AX4558" s="126" t="s">
        <v>9829</v>
      </c>
      <c r="AY4558" s="126" t="s">
        <v>8146</v>
      </c>
      <c r="AZ4558" s="126" t="s">
        <v>9829</v>
      </c>
      <c r="BA4558" s="126" t="str">
        <f t="shared" si="549"/>
        <v>RY3</v>
      </c>
    </row>
    <row r="4559" spans="48:53" hidden="1" x14ac:dyDescent="0.3">
      <c r="AV4559" s="115" t="str">
        <f t="shared" si="548"/>
        <v>RY3CROMER HOSPITAL</v>
      </c>
      <c r="AW4559" s="126" t="s">
        <v>7228</v>
      </c>
      <c r="AX4559" s="126" t="s">
        <v>2170</v>
      </c>
      <c r="AY4559" s="126" t="s">
        <v>7228</v>
      </c>
      <c r="AZ4559" s="126" t="s">
        <v>2170</v>
      </c>
      <c r="BA4559" s="126" t="str">
        <f t="shared" si="549"/>
        <v>RY3</v>
      </c>
    </row>
    <row r="4560" spans="48:53" hidden="1" x14ac:dyDescent="0.3">
      <c r="AV4560" s="115" t="str">
        <f t="shared" si="548"/>
        <v>RY3DEREHAM HOSPITAL</v>
      </c>
      <c r="AW4560" s="126" t="s">
        <v>7221</v>
      </c>
      <c r="AX4560" s="126" t="s">
        <v>7222</v>
      </c>
      <c r="AY4560" s="126" t="s">
        <v>7221</v>
      </c>
      <c r="AZ4560" s="126" t="s">
        <v>7222</v>
      </c>
      <c r="BA4560" s="126" t="str">
        <f t="shared" si="549"/>
        <v>RY3</v>
      </c>
    </row>
    <row r="4561" spans="48:53" hidden="1" x14ac:dyDescent="0.3">
      <c r="AV4561" s="115" t="str">
        <f t="shared" si="548"/>
        <v>RY3DODDINGTON COMMUNITY HOSPITAL</v>
      </c>
      <c r="AW4561" s="126" t="s">
        <v>7223</v>
      </c>
      <c r="AX4561" s="126" t="s">
        <v>7224</v>
      </c>
      <c r="AY4561" s="126" t="s">
        <v>7223</v>
      </c>
      <c r="AZ4561" s="126" t="s">
        <v>7224</v>
      </c>
      <c r="BA4561" s="126" t="str">
        <f t="shared" si="549"/>
        <v>RY3</v>
      </c>
    </row>
    <row r="4562" spans="48:53" hidden="1" x14ac:dyDescent="0.3">
      <c r="AV4562" s="115" t="str">
        <f t="shared" si="548"/>
        <v>RY3GAYWOOD FIRST STEPS NURSERY</v>
      </c>
      <c r="AW4562" s="126" t="s">
        <v>7250</v>
      </c>
      <c r="AX4562" s="126" t="s">
        <v>7251</v>
      </c>
      <c r="AY4562" s="126" t="s">
        <v>7250</v>
      </c>
      <c r="AZ4562" s="126" t="s">
        <v>7251</v>
      </c>
      <c r="BA4562" s="126" t="str">
        <f t="shared" si="549"/>
        <v>RY3</v>
      </c>
    </row>
    <row r="4563" spans="48:53" hidden="1" x14ac:dyDescent="0.3">
      <c r="AV4563" s="115" t="str">
        <f t="shared" si="548"/>
        <v>RY3KELLING HOSPITAL</v>
      </c>
      <c r="AW4563" s="126" t="s">
        <v>7235</v>
      </c>
      <c r="AX4563" s="126" t="s">
        <v>7236</v>
      </c>
      <c r="AY4563" s="126" t="s">
        <v>7235</v>
      </c>
      <c r="AZ4563" s="126" t="s">
        <v>7236</v>
      </c>
      <c r="BA4563" s="126" t="str">
        <f t="shared" si="549"/>
        <v>RY3</v>
      </c>
    </row>
    <row r="4564" spans="48:53" hidden="1" x14ac:dyDescent="0.3">
      <c r="AV4564" s="115" t="str">
        <f t="shared" si="548"/>
        <v>RY3LAKESIDE 400</v>
      </c>
      <c r="AW4564" s="126" t="s">
        <v>7212</v>
      </c>
      <c r="AX4564" s="126" t="s">
        <v>7213</v>
      </c>
      <c r="AY4564" s="126" t="s">
        <v>7212</v>
      </c>
      <c r="AZ4564" s="126" t="s">
        <v>7213</v>
      </c>
      <c r="BA4564" s="126" t="str">
        <f t="shared" si="549"/>
        <v>RY3</v>
      </c>
    </row>
    <row r="4565" spans="48:53" hidden="1" x14ac:dyDescent="0.3">
      <c r="AV4565" s="115" t="str">
        <f t="shared" si="548"/>
        <v>RY3LITTLE ACORNS</v>
      </c>
      <c r="AW4565" s="126" t="s">
        <v>7216</v>
      </c>
      <c r="AX4565" s="126" t="s">
        <v>5495</v>
      </c>
      <c r="AY4565" s="126" t="s">
        <v>7216</v>
      </c>
      <c r="AZ4565" s="126" t="s">
        <v>5495</v>
      </c>
      <c r="BA4565" s="126" t="str">
        <f t="shared" si="549"/>
        <v>RY3</v>
      </c>
    </row>
    <row r="4566" spans="48:53" hidden="1" x14ac:dyDescent="0.3">
      <c r="AV4566" s="115" t="str">
        <f t="shared" si="548"/>
        <v>RY3LITTLE PLUMSTEAD HOSPITAL</v>
      </c>
      <c r="AW4566" s="126" t="s">
        <v>7226</v>
      </c>
      <c r="AX4566" s="126" t="s">
        <v>1848</v>
      </c>
      <c r="AY4566" s="126" t="s">
        <v>7226</v>
      </c>
      <c r="AZ4566" s="126" t="s">
        <v>1848</v>
      </c>
      <c r="BA4566" s="126" t="str">
        <f t="shared" si="549"/>
        <v>RY3</v>
      </c>
    </row>
    <row r="4567" spans="48:53" hidden="1" x14ac:dyDescent="0.3">
      <c r="AV4567" s="115" t="str">
        <f t="shared" si="548"/>
        <v>RY3MILL LODGES (3 MILL CLOSE)</v>
      </c>
      <c r="AW4567" s="126" t="s">
        <v>8149</v>
      </c>
      <c r="AX4567" s="126" t="s">
        <v>9830</v>
      </c>
      <c r="AY4567" s="126" t="s">
        <v>8149</v>
      </c>
      <c r="AZ4567" s="126" t="s">
        <v>9830</v>
      </c>
      <c r="BA4567" s="126" t="str">
        <f t="shared" si="549"/>
        <v>RY3</v>
      </c>
    </row>
    <row r="4568" spans="48:53" hidden="1" x14ac:dyDescent="0.3">
      <c r="AV4568" s="115" t="str">
        <f t="shared" si="548"/>
        <v>RY3NHS NORFOLK HEALTH RECORDS</v>
      </c>
      <c r="AW4568" s="126" t="s">
        <v>7246</v>
      </c>
      <c r="AX4568" s="126" t="s">
        <v>7247</v>
      </c>
      <c r="AY4568" s="126" t="s">
        <v>7246</v>
      </c>
      <c r="AZ4568" s="126" t="s">
        <v>7247</v>
      </c>
      <c r="BA4568" s="126" t="str">
        <f t="shared" si="549"/>
        <v>RY3</v>
      </c>
    </row>
    <row r="4569" spans="48:53" hidden="1" x14ac:dyDescent="0.3">
      <c r="AV4569" s="115" t="str">
        <f t="shared" si="548"/>
        <v>RY3NHS VOLUNTARY NORFOLK</v>
      </c>
      <c r="AW4569" s="126" t="s">
        <v>7256</v>
      </c>
      <c r="AX4569" s="126" t="s">
        <v>7257</v>
      </c>
      <c r="AY4569" s="126" t="s">
        <v>7256</v>
      </c>
      <c r="AZ4569" s="126" t="s">
        <v>7257</v>
      </c>
      <c r="BA4569" s="126" t="str">
        <f t="shared" si="549"/>
        <v>RY3</v>
      </c>
    </row>
    <row r="4570" spans="48:53" hidden="1" x14ac:dyDescent="0.3">
      <c r="AV4570" s="115" t="str">
        <f t="shared" si="548"/>
        <v>RY3NORFOLK &amp; NORWICH UNIVERSITY HOSPITAL</v>
      </c>
      <c r="AW4570" s="126" t="s">
        <v>7214</v>
      </c>
      <c r="AX4570" s="126" t="s">
        <v>7215</v>
      </c>
      <c r="AY4570" s="126" t="s">
        <v>7214</v>
      </c>
      <c r="AZ4570" s="126" t="s">
        <v>7215</v>
      </c>
      <c r="BA4570" s="126" t="str">
        <f t="shared" si="549"/>
        <v>RY3</v>
      </c>
    </row>
    <row r="4571" spans="48:53" hidden="1" x14ac:dyDescent="0.3">
      <c r="AV4571" s="115" t="str">
        <f t="shared" si="548"/>
        <v>RY3NORTH CAMBRIDGESHIRE HOSPITAL</v>
      </c>
      <c r="AW4571" s="126" t="s">
        <v>7227</v>
      </c>
      <c r="AX4571" s="126" t="s">
        <v>1710</v>
      </c>
      <c r="AY4571" s="126" t="s">
        <v>7227</v>
      </c>
      <c r="AZ4571" s="126" t="s">
        <v>1710</v>
      </c>
      <c r="BA4571" s="126" t="str">
        <f t="shared" si="549"/>
        <v>RY3</v>
      </c>
    </row>
    <row r="4572" spans="48:53" hidden="1" x14ac:dyDescent="0.3">
      <c r="AV4572" s="115" t="str">
        <f t="shared" si="548"/>
        <v>RY3NORTH WALSHAM HOSPITAL</v>
      </c>
      <c r="AW4572" s="126" t="s">
        <v>7229</v>
      </c>
      <c r="AX4572" s="126" t="s">
        <v>7230</v>
      </c>
      <c r="AY4572" s="126" t="s">
        <v>7229</v>
      </c>
      <c r="AZ4572" s="126" t="s">
        <v>7230</v>
      </c>
      <c r="BA4572" s="126" t="str">
        <f t="shared" si="549"/>
        <v>RY3</v>
      </c>
    </row>
    <row r="4573" spans="48:53" hidden="1" x14ac:dyDescent="0.3">
      <c r="AV4573" s="115" t="str">
        <f t="shared" si="548"/>
        <v>RY3NORWICH COMMUNITY HOSPITAL</v>
      </c>
      <c r="AW4573" s="126" t="s">
        <v>7219</v>
      </c>
      <c r="AX4573" s="126" t="s">
        <v>7220</v>
      </c>
      <c r="AY4573" s="126" t="s">
        <v>7219</v>
      </c>
      <c r="AZ4573" s="126" t="s">
        <v>7220</v>
      </c>
      <c r="BA4573" s="126" t="str">
        <f t="shared" si="549"/>
        <v>RY3</v>
      </c>
    </row>
    <row r="4574" spans="48:53" hidden="1" x14ac:dyDescent="0.3">
      <c r="AV4574" s="115" t="str">
        <f t="shared" si="548"/>
        <v>RY3OGDEN COURT</v>
      </c>
      <c r="AW4574" s="126" t="s">
        <v>8147</v>
      </c>
      <c r="AX4574" s="126" t="s">
        <v>9831</v>
      </c>
      <c r="AY4574" s="126" t="s">
        <v>8147</v>
      </c>
      <c r="AZ4574" s="126" t="s">
        <v>9831</v>
      </c>
      <c r="BA4574" s="126" t="str">
        <f t="shared" si="549"/>
        <v>RY3</v>
      </c>
    </row>
    <row r="4575" spans="48:53" hidden="1" x14ac:dyDescent="0.3">
      <c r="AV4575" s="115" t="str">
        <f t="shared" si="548"/>
        <v>RY3QUEEN ELIZABETH HOSPITAL</v>
      </c>
      <c r="AW4575" s="126" t="s">
        <v>7225</v>
      </c>
      <c r="AX4575" s="126" t="s">
        <v>2230</v>
      </c>
      <c r="AY4575" s="126" t="s">
        <v>7225</v>
      </c>
      <c r="AZ4575" s="126" t="s">
        <v>2230</v>
      </c>
      <c r="BA4575" s="126" t="str">
        <f t="shared" si="549"/>
        <v>RY3</v>
      </c>
    </row>
    <row r="4576" spans="48:53" hidden="1" x14ac:dyDescent="0.3">
      <c r="AV4576" s="115" t="str">
        <f t="shared" si="548"/>
        <v>RY3ROSE COTTAGE</v>
      </c>
      <c r="AW4576" s="126" t="s">
        <v>7237</v>
      </c>
      <c r="AX4576" s="126" t="s">
        <v>7238</v>
      </c>
      <c r="AY4576" s="126" t="s">
        <v>7237</v>
      </c>
      <c r="AZ4576" s="126" t="s">
        <v>7238</v>
      </c>
      <c r="BA4576" s="126" t="str">
        <f t="shared" si="549"/>
        <v>RY3</v>
      </c>
    </row>
    <row r="4577" spans="48:53" hidden="1" x14ac:dyDescent="0.3">
      <c r="AV4577" s="115" t="str">
        <f t="shared" si="548"/>
        <v>RY3RUNWOOD HOMES</v>
      </c>
      <c r="AW4577" s="126" t="s">
        <v>7258</v>
      </c>
      <c r="AX4577" s="126" t="s">
        <v>7259</v>
      </c>
      <c r="AY4577" s="126" t="s">
        <v>7258</v>
      </c>
      <c r="AZ4577" s="126" t="s">
        <v>7259</v>
      </c>
      <c r="BA4577" s="126" t="str">
        <f t="shared" si="549"/>
        <v>RY3</v>
      </c>
    </row>
    <row r="4578" spans="48:53" hidden="1" x14ac:dyDescent="0.3">
      <c r="AV4578" s="115" t="str">
        <f t="shared" si="548"/>
        <v>RY3SMO RAF MARHAM</v>
      </c>
      <c r="AW4578" s="126" t="s">
        <v>7260</v>
      </c>
      <c r="AX4578" s="126" t="s">
        <v>7261</v>
      </c>
      <c r="AY4578" s="126" t="s">
        <v>7260</v>
      </c>
      <c r="AZ4578" s="126" t="s">
        <v>7261</v>
      </c>
      <c r="BA4578" s="126" t="str">
        <f t="shared" si="549"/>
        <v>RY3</v>
      </c>
    </row>
    <row r="4579" spans="48:53" hidden="1" x14ac:dyDescent="0.3">
      <c r="AV4579" s="115" t="str">
        <f t="shared" si="548"/>
        <v>RY3SQUIRRELS (5 MILL CLOSE)</v>
      </c>
      <c r="AW4579" s="126" t="s">
        <v>8148</v>
      </c>
      <c r="AX4579" s="126" t="s">
        <v>9832</v>
      </c>
      <c r="AY4579" s="126" t="s">
        <v>8148</v>
      </c>
      <c r="AZ4579" s="126" t="s">
        <v>9832</v>
      </c>
      <c r="BA4579" s="126" t="str">
        <f t="shared" si="549"/>
        <v>RY3</v>
      </c>
    </row>
    <row r="4580" spans="48:53" hidden="1" x14ac:dyDescent="0.3">
      <c r="AV4580" s="115" t="str">
        <f t="shared" si="548"/>
        <v>RY3ST MICHAELS HOSPITAL</v>
      </c>
      <c r="AW4580" s="126" t="s">
        <v>7233</v>
      </c>
      <c r="AX4580" s="126" t="s">
        <v>7234</v>
      </c>
      <c r="AY4580" s="126" t="s">
        <v>7233</v>
      </c>
      <c r="AZ4580" s="126" t="s">
        <v>7234</v>
      </c>
      <c r="BA4580" s="126" t="str">
        <f t="shared" si="549"/>
        <v>RY3</v>
      </c>
    </row>
    <row r="4581" spans="48:53" hidden="1" x14ac:dyDescent="0.3">
      <c r="AV4581" s="115" t="str">
        <f t="shared" si="548"/>
        <v>RY3SWAFFHAM COMMUNITY HOSPITAL</v>
      </c>
      <c r="AW4581" s="126" t="s">
        <v>7239</v>
      </c>
      <c r="AX4581" s="126" t="s">
        <v>7240</v>
      </c>
      <c r="AY4581" s="126" t="s">
        <v>7239</v>
      </c>
      <c r="AZ4581" s="126" t="s">
        <v>7240</v>
      </c>
      <c r="BA4581" s="126" t="str">
        <f t="shared" si="549"/>
        <v>RY3</v>
      </c>
    </row>
    <row r="4582" spans="48:53" hidden="1" x14ac:dyDescent="0.3">
      <c r="AV4582" s="115" t="str">
        <f t="shared" si="548"/>
        <v>RY3THE GREEN</v>
      </c>
      <c r="AW4582" s="126" t="s">
        <v>7262</v>
      </c>
      <c r="AX4582" s="126" t="s">
        <v>7263</v>
      </c>
      <c r="AY4582" s="126" t="s">
        <v>7262</v>
      </c>
      <c r="AZ4582" s="126" t="s">
        <v>7263</v>
      </c>
      <c r="BA4582" s="126" t="str">
        <f t="shared" si="549"/>
        <v>RY3</v>
      </c>
    </row>
    <row r="4583" spans="48:53" hidden="1" x14ac:dyDescent="0.3">
      <c r="AV4583" s="115" t="str">
        <f t="shared" si="548"/>
        <v>RY3THETFORD LIFT COMMUNITY</v>
      </c>
      <c r="AW4583" s="126" t="s">
        <v>7264</v>
      </c>
      <c r="AX4583" s="126" t="s">
        <v>7265</v>
      </c>
      <c r="AY4583" s="126" t="s">
        <v>7264</v>
      </c>
      <c r="AZ4583" s="126" t="s">
        <v>7265</v>
      </c>
      <c r="BA4583" s="126" t="str">
        <f t="shared" si="549"/>
        <v>RY3</v>
      </c>
    </row>
    <row r="4584" spans="48:53" hidden="1" x14ac:dyDescent="0.3">
      <c r="AV4584" s="115" t="str">
        <f t="shared" si="548"/>
        <v>RY3WALCOT HALL</v>
      </c>
      <c r="AW4584" s="126" t="s">
        <v>7244</v>
      </c>
      <c r="AX4584" s="126" t="s">
        <v>7245</v>
      </c>
      <c r="AY4584" s="126" t="s">
        <v>7244</v>
      </c>
      <c r="AZ4584" s="126" t="s">
        <v>7245</v>
      </c>
      <c r="BA4584" s="126" t="str">
        <f t="shared" si="549"/>
        <v>RY3</v>
      </c>
    </row>
    <row r="4585" spans="48:53" hidden="1" x14ac:dyDescent="0.3">
      <c r="AV4585" s="115" t="str">
        <f t="shared" si="548"/>
        <v>RY3WELLS COTTAGE HOSPITAL</v>
      </c>
      <c r="AW4585" s="126" t="s">
        <v>7231</v>
      </c>
      <c r="AX4585" s="126" t="s">
        <v>7232</v>
      </c>
      <c r="AY4585" s="126" t="s">
        <v>7231</v>
      </c>
      <c r="AZ4585" s="126" t="s">
        <v>7232</v>
      </c>
      <c r="BA4585" s="126" t="str">
        <f t="shared" si="549"/>
        <v>RY3</v>
      </c>
    </row>
    <row r="4586" spans="48:53" hidden="1" x14ac:dyDescent="0.3">
      <c r="AV4586" s="115" t="str">
        <f t="shared" si="548"/>
        <v>RY3WENSUM MOUNT</v>
      </c>
      <c r="AW4586" s="126" t="s">
        <v>7241</v>
      </c>
      <c r="AX4586" s="126" t="s">
        <v>7242</v>
      </c>
      <c r="AY4586" s="126" t="s">
        <v>7241</v>
      </c>
      <c r="AZ4586" s="126" t="s">
        <v>7242</v>
      </c>
      <c r="BA4586" s="126" t="str">
        <f t="shared" si="549"/>
        <v>RY3</v>
      </c>
    </row>
    <row r="4587" spans="48:53" hidden="1" x14ac:dyDescent="0.3">
      <c r="AV4587" s="115" t="str">
        <f t="shared" si="548"/>
        <v>RY3WEST WING BICKLING HALL</v>
      </c>
      <c r="AW4587" s="126" t="s">
        <v>7254</v>
      </c>
      <c r="AX4587" s="126" t="s">
        <v>7255</v>
      </c>
      <c r="AY4587" s="126" t="s">
        <v>7254</v>
      </c>
      <c r="AZ4587" s="126" t="s">
        <v>7255</v>
      </c>
      <c r="BA4587" s="126" t="str">
        <f t="shared" si="549"/>
        <v>RY3</v>
      </c>
    </row>
    <row r="4588" spans="48:53" hidden="1" x14ac:dyDescent="0.3">
      <c r="AV4588" s="115" t="str">
        <f t="shared" si="548"/>
        <v>RY3WOODLANDS</v>
      </c>
      <c r="AW4588" s="126" t="s">
        <v>7243</v>
      </c>
      <c r="AX4588" s="126" t="s">
        <v>1388</v>
      </c>
      <c r="AY4588" s="126" t="s">
        <v>7243</v>
      </c>
      <c r="AZ4588" s="126" t="s">
        <v>1388</v>
      </c>
      <c r="BA4588" s="126" t="str">
        <f t="shared" si="549"/>
        <v>RY3</v>
      </c>
    </row>
    <row r="4589" spans="48:53" hidden="1" x14ac:dyDescent="0.3">
      <c r="AV4589" s="115" t="str">
        <f t="shared" si="548"/>
        <v>RY4APSLEY ONE</v>
      </c>
      <c r="AW4589" s="126" t="s">
        <v>7302</v>
      </c>
      <c r="AX4589" s="126" t="s">
        <v>7303</v>
      </c>
      <c r="AY4589" s="126" t="s">
        <v>7302</v>
      </c>
      <c r="AZ4589" s="126" t="s">
        <v>7303</v>
      </c>
      <c r="BA4589" s="126" t="str">
        <f t="shared" si="549"/>
        <v>RY4</v>
      </c>
    </row>
    <row r="4590" spans="48:53" hidden="1" x14ac:dyDescent="0.3">
      <c r="AV4590" s="115" t="str">
        <f t="shared" si="548"/>
        <v>RY4BULL PLAIN</v>
      </c>
      <c r="AW4590" s="126" t="s">
        <v>7294</v>
      </c>
      <c r="AX4590" s="126" t="s">
        <v>7295</v>
      </c>
      <c r="AY4590" s="126" t="s">
        <v>7294</v>
      </c>
      <c r="AZ4590" s="126" t="s">
        <v>7295</v>
      </c>
      <c r="BA4590" s="126" t="str">
        <f t="shared" si="549"/>
        <v>RY4</v>
      </c>
    </row>
    <row r="4591" spans="48:53" hidden="1" x14ac:dyDescent="0.3">
      <c r="AV4591" s="115" t="str">
        <f t="shared" si="548"/>
        <v>RY4CHESHUNT COMMUNITY HOSPITAL</v>
      </c>
      <c r="AW4591" s="126" t="s">
        <v>7292</v>
      </c>
      <c r="AX4591" s="126" t="s">
        <v>7293</v>
      </c>
      <c r="AY4591" s="126" t="s">
        <v>7292</v>
      </c>
      <c r="AZ4591" s="126" t="s">
        <v>7293</v>
      </c>
      <c r="BA4591" s="126" t="str">
        <f t="shared" si="549"/>
        <v>RY4</v>
      </c>
    </row>
    <row r="4592" spans="48:53" hidden="1" x14ac:dyDescent="0.3">
      <c r="AV4592" s="115" t="str">
        <f t="shared" si="548"/>
        <v>RY4DANESBURY</v>
      </c>
      <c r="AW4592" s="126" t="s">
        <v>7274</v>
      </c>
      <c r="AX4592" s="126" t="s">
        <v>7275</v>
      </c>
      <c r="AY4592" s="126" t="s">
        <v>7274</v>
      </c>
      <c r="AZ4592" s="126" t="s">
        <v>7275</v>
      </c>
      <c r="BA4592" s="126" t="str">
        <f t="shared" si="549"/>
        <v>RY4</v>
      </c>
    </row>
    <row r="4593" spans="48:53" hidden="1" x14ac:dyDescent="0.3">
      <c r="AV4593" s="115" t="str">
        <f t="shared" si="548"/>
        <v>RY4GARSTON CLINC</v>
      </c>
      <c r="AW4593" s="126" t="s">
        <v>7298</v>
      </c>
      <c r="AX4593" s="126" t="s">
        <v>7299</v>
      </c>
      <c r="AY4593" s="126" t="s">
        <v>7298</v>
      </c>
      <c r="AZ4593" s="126" t="s">
        <v>7299</v>
      </c>
      <c r="BA4593" s="126" t="str">
        <f t="shared" si="549"/>
        <v>RY4</v>
      </c>
    </row>
    <row r="4594" spans="48:53" hidden="1" x14ac:dyDescent="0.3">
      <c r="AV4594" s="115" t="str">
        <f t="shared" si="548"/>
        <v>RY4GOSSOMS END ELDERLY CARE UNIT</v>
      </c>
      <c r="AW4594" s="126" t="s">
        <v>7270</v>
      </c>
      <c r="AX4594" s="126" t="s">
        <v>7271</v>
      </c>
      <c r="AY4594" s="126" t="s">
        <v>7270</v>
      </c>
      <c r="AZ4594" s="126" t="s">
        <v>7271</v>
      </c>
      <c r="BA4594" s="126" t="str">
        <f t="shared" si="549"/>
        <v>RY4</v>
      </c>
    </row>
    <row r="4595" spans="48:53" hidden="1" x14ac:dyDescent="0.3">
      <c r="AV4595" s="115" t="str">
        <f t="shared" si="548"/>
        <v>RY4HARPENDEN MEMORIAL HOSPITAL</v>
      </c>
      <c r="AW4595" s="126" t="s">
        <v>7300</v>
      </c>
      <c r="AX4595" s="126" t="s">
        <v>7301</v>
      </c>
      <c r="AY4595" s="126" t="s">
        <v>7300</v>
      </c>
      <c r="AZ4595" s="126" t="s">
        <v>7301</v>
      </c>
      <c r="BA4595" s="126" t="str">
        <f t="shared" si="549"/>
        <v>RY4</v>
      </c>
    </row>
    <row r="4596" spans="48:53" hidden="1" x14ac:dyDescent="0.3">
      <c r="AV4596" s="115" t="str">
        <f t="shared" si="548"/>
        <v>RY4HEMEL HEMPSTEAD GENERAL HOSPITAL</v>
      </c>
      <c r="AW4596" s="126" t="s">
        <v>7286</v>
      </c>
      <c r="AX4596" s="126" t="s">
        <v>1826</v>
      </c>
      <c r="AY4596" s="126" t="s">
        <v>7286</v>
      </c>
      <c r="AZ4596" s="126" t="s">
        <v>1826</v>
      </c>
      <c r="BA4596" s="126" t="str">
        <f t="shared" si="549"/>
        <v>RY4</v>
      </c>
    </row>
    <row r="4597" spans="48:53" hidden="1" x14ac:dyDescent="0.3">
      <c r="AV4597" s="115" t="str">
        <f t="shared" si="548"/>
        <v>RY4HERTFORD COUNTY HOSPITAL</v>
      </c>
      <c r="AW4597" s="126" t="s">
        <v>7287</v>
      </c>
      <c r="AX4597" s="126" t="s">
        <v>7288</v>
      </c>
      <c r="AY4597" s="126" t="s">
        <v>7287</v>
      </c>
      <c r="AZ4597" s="126" t="s">
        <v>7288</v>
      </c>
      <c r="BA4597" s="126" t="str">
        <f t="shared" si="549"/>
        <v>RY4</v>
      </c>
    </row>
    <row r="4598" spans="48:53" hidden="1" x14ac:dyDescent="0.3">
      <c r="AV4598" s="115" t="str">
        <f t="shared" si="548"/>
        <v>RY4HERTFORDSHIRE &amp; ESSEX HOSPITAL</v>
      </c>
      <c r="AW4598" s="126" t="s">
        <v>7278</v>
      </c>
      <c r="AX4598" s="126" t="s">
        <v>7279</v>
      </c>
      <c r="AY4598" s="126" t="s">
        <v>7278</v>
      </c>
      <c r="AZ4598" s="126" t="s">
        <v>7279</v>
      </c>
      <c r="BA4598" s="126" t="str">
        <f t="shared" si="549"/>
        <v>RY4</v>
      </c>
    </row>
    <row r="4599" spans="48:53" hidden="1" x14ac:dyDescent="0.3">
      <c r="AV4599" s="115" t="str">
        <f t="shared" si="548"/>
        <v>RY4HITCHIN HOSPITAL</v>
      </c>
      <c r="AW4599" s="126" t="s">
        <v>7272</v>
      </c>
      <c r="AX4599" s="126" t="s">
        <v>7273</v>
      </c>
      <c r="AY4599" s="126" t="s">
        <v>7272</v>
      </c>
      <c r="AZ4599" s="126" t="s">
        <v>7273</v>
      </c>
      <c r="BA4599" s="126" t="str">
        <f t="shared" si="549"/>
        <v>RY4</v>
      </c>
    </row>
    <row r="4600" spans="48:53" hidden="1" x14ac:dyDescent="0.3">
      <c r="AV4600" s="115" t="str">
        <f t="shared" si="548"/>
        <v>RY4HOLYWELL</v>
      </c>
      <c r="AW4600" s="126" t="s">
        <v>7280</v>
      </c>
      <c r="AX4600" s="126" t="s">
        <v>7281</v>
      </c>
      <c r="AY4600" s="126" t="s">
        <v>7280</v>
      </c>
      <c r="AZ4600" s="126" t="s">
        <v>7281</v>
      </c>
      <c r="BA4600" s="126" t="str">
        <f t="shared" si="549"/>
        <v>RY4</v>
      </c>
    </row>
    <row r="4601" spans="48:53" hidden="1" x14ac:dyDescent="0.3">
      <c r="AV4601" s="115" t="str">
        <f t="shared" si="548"/>
        <v>RY4KINGSLEY GREEN</v>
      </c>
      <c r="AW4601" s="126" t="s">
        <v>7304</v>
      </c>
      <c r="AX4601" s="126" t="s">
        <v>7305</v>
      </c>
      <c r="AY4601" s="126" t="s">
        <v>7304</v>
      </c>
      <c r="AZ4601" s="126" t="s">
        <v>7305</v>
      </c>
      <c r="BA4601" s="126" t="str">
        <f t="shared" si="549"/>
        <v>RY4</v>
      </c>
    </row>
    <row r="4602" spans="48:53" hidden="1" x14ac:dyDescent="0.3">
      <c r="AV4602" s="115" t="str">
        <f t="shared" si="548"/>
        <v xml:space="preserve">RY4LANGLEY HOUSE </v>
      </c>
      <c r="AW4602" s="126" t="s">
        <v>8594</v>
      </c>
      <c r="AX4602" s="126" t="s">
        <v>9833</v>
      </c>
      <c r="AY4602" s="126" t="s">
        <v>8594</v>
      </c>
      <c r="AZ4602" s="126" t="s">
        <v>9833</v>
      </c>
      <c r="BA4602" s="126" t="str">
        <f t="shared" si="549"/>
        <v>RY4</v>
      </c>
    </row>
    <row r="4603" spans="48:53" hidden="1" x14ac:dyDescent="0.3">
      <c r="AV4603" s="115" t="str">
        <f t="shared" si="548"/>
        <v>RY4LANGTON</v>
      </c>
      <c r="AW4603" s="126" t="s">
        <v>7268</v>
      </c>
      <c r="AX4603" s="126" t="s">
        <v>7269</v>
      </c>
      <c r="AY4603" s="126" t="s">
        <v>7268</v>
      </c>
      <c r="AZ4603" s="126" t="s">
        <v>7269</v>
      </c>
      <c r="BA4603" s="126" t="str">
        <f t="shared" si="549"/>
        <v>RY4</v>
      </c>
    </row>
    <row r="4604" spans="48:53" hidden="1" x14ac:dyDescent="0.3">
      <c r="AV4604" s="115" t="str">
        <f t="shared" si="548"/>
        <v>RY4NASCOT LAWN</v>
      </c>
      <c r="AW4604" s="126" t="s">
        <v>7291</v>
      </c>
      <c r="AX4604" s="126" t="s">
        <v>1795</v>
      </c>
      <c r="AY4604" s="126" t="s">
        <v>7291</v>
      </c>
      <c r="AZ4604" s="126" t="s">
        <v>1795</v>
      </c>
      <c r="BA4604" s="126" t="str">
        <f t="shared" si="549"/>
        <v>RY4</v>
      </c>
    </row>
    <row r="4605" spans="48:53" hidden="1" x14ac:dyDescent="0.3">
      <c r="AV4605" s="115" t="str">
        <f t="shared" si="548"/>
        <v>RY4NIGHTINGALE COTTAGES</v>
      </c>
      <c r="AW4605" s="126" t="s">
        <v>7306</v>
      </c>
      <c r="AX4605" s="126" t="s">
        <v>7307</v>
      </c>
      <c r="AY4605" s="126" t="s">
        <v>7306</v>
      </c>
      <c r="AZ4605" s="126" t="s">
        <v>7307</v>
      </c>
      <c r="BA4605" s="126" t="str">
        <f t="shared" si="549"/>
        <v>RY4</v>
      </c>
    </row>
    <row r="4606" spans="48:53" hidden="1" x14ac:dyDescent="0.3">
      <c r="AV4606" s="115" t="str">
        <f t="shared" si="548"/>
        <v>RY4POTTERS BAR COMMUNITY HOSPITAL</v>
      </c>
      <c r="AW4606" s="126" t="s">
        <v>7266</v>
      </c>
      <c r="AX4606" s="126" t="s">
        <v>7267</v>
      </c>
      <c r="AY4606" s="126" t="s">
        <v>7266</v>
      </c>
      <c r="AZ4606" s="126" t="s">
        <v>7267</v>
      </c>
      <c r="BA4606" s="126" t="str">
        <f t="shared" si="549"/>
        <v>RY4</v>
      </c>
    </row>
    <row r="4607" spans="48:53" hidden="1" x14ac:dyDescent="0.3">
      <c r="AV4607" s="115" t="str">
        <f t="shared" si="548"/>
        <v>RY4QE2</v>
      </c>
      <c r="AW4607" s="126" t="s">
        <v>7308</v>
      </c>
      <c r="AX4607" s="126" t="s">
        <v>7309</v>
      </c>
      <c r="AY4607" s="126" t="s">
        <v>7308</v>
      </c>
      <c r="AZ4607" s="126" t="s">
        <v>7309</v>
      </c>
      <c r="BA4607" s="126" t="str">
        <f t="shared" si="549"/>
        <v>RY4</v>
      </c>
    </row>
    <row r="4608" spans="48:53" hidden="1" x14ac:dyDescent="0.3">
      <c r="AV4608" s="115" t="str">
        <f t="shared" si="548"/>
        <v>RY4QUEEN VICTORIA MEMORIAL HOSPITAL</v>
      </c>
      <c r="AW4608" s="126" t="s">
        <v>7282</v>
      </c>
      <c r="AX4608" s="126" t="s">
        <v>7283</v>
      </c>
      <c r="AY4608" s="126" t="s">
        <v>7282</v>
      </c>
      <c r="AZ4608" s="126" t="s">
        <v>7283</v>
      </c>
      <c r="BA4608" s="126" t="str">
        <f t="shared" si="549"/>
        <v>RY4</v>
      </c>
    </row>
    <row r="4609" spans="48:53" hidden="1" x14ac:dyDescent="0.3">
      <c r="AV4609" s="115" t="str">
        <f t="shared" si="548"/>
        <v>RY4ROYSTON HOSPITAL</v>
      </c>
      <c r="AW4609" s="126" t="s">
        <v>7276</v>
      </c>
      <c r="AX4609" s="126" t="s">
        <v>7277</v>
      </c>
      <c r="AY4609" s="126" t="s">
        <v>7276</v>
      </c>
      <c r="AZ4609" s="126" t="s">
        <v>7277</v>
      </c>
      <c r="BA4609" s="126" t="str">
        <f t="shared" si="549"/>
        <v>RY4</v>
      </c>
    </row>
    <row r="4610" spans="48:53" hidden="1" x14ac:dyDescent="0.3">
      <c r="AV4610" s="115" t="str">
        <f t="shared" si="548"/>
        <v>RY4RUNCIE UNIT</v>
      </c>
      <c r="AW4610" s="126" t="s">
        <v>7289</v>
      </c>
      <c r="AX4610" s="126" t="s">
        <v>7290</v>
      </c>
      <c r="AY4610" s="126" t="s">
        <v>7289</v>
      </c>
      <c r="AZ4610" s="126" t="s">
        <v>7290</v>
      </c>
      <c r="BA4610" s="126" t="str">
        <f t="shared" si="549"/>
        <v>RY4</v>
      </c>
    </row>
    <row r="4611" spans="48:53" hidden="1" x14ac:dyDescent="0.3">
      <c r="AV4611" s="115" t="str">
        <f t="shared" si="548"/>
        <v>RY4SOPWELL</v>
      </c>
      <c r="AW4611" s="126" t="s">
        <v>7284</v>
      </c>
      <c r="AX4611" s="126" t="s">
        <v>7285</v>
      </c>
      <c r="AY4611" s="126" t="s">
        <v>7284</v>
      </c>
      <c r="AZ4611" s="126" t="s">
        <v>7285</v>
      </c>
      <c r="BA4611" s="126" t="str">
        <f t="shared" si="549"/>
        <v>RY4</v>
      </c>
    </row>
    <row r="4612" spans="48:53" hidden="1" x14ac:dyDescent="0.3">
      <c r="AV4612" s="115" t="str">
        <f t="shared" si="548"/>
        <v>RY4ST NICHOLAS</v>
      </c>
      <c r="AW4612" s="126" t="s">
        <v>7296</v>
      </c>
      <c r="AX4612" s="126" t="s">
        <v>7297</v>
      </c>
      <c r="AY4612" s="126" t="s">
        <v>7296</v>
      </c>
      <c r="AZ4612" s="126" t="s">
        <v>7297</v>
      </c>
      <c r="BA4612" s="126" t="str">
        <f t="shared" si="549"/>
        <v>RY4</v>
      </c>
    </row>
    <row r="4613" spans="48:53" hidden="1" x14ac:dyDescent="0.3">
      <c r="AV4613" s="115" t="str">
        <f t="shared" ref="AV4613:AV4618" si="550">CONCATENATE(LEFT(AW4613, 3),AX4613)</f>
        <v>RY5JOHN COUPLAND COMMUNITY HOSPITAL</v>
      </c>
      <c r="AW4613" s="126" t="s">
        <v>7314</v>
      </c>
      <c r="AX4613" s="126" t="s">
        <v>7315</v>
      </c>
      <c r="AY4613" s="126" t="s">
        <v>7314</v>
      </c>
      <c r="AZ4613" s="126" t="s">
        <v>7315</v>
      </c>
      <c r="BA4613" s="126" t="str">
        <f t="shared" ref="BA4613:BA4617" si="551">LEFT(AY4613,3)</f>
        <v>RY5</v>
      </c>
    </row>
    <row r="4614" spans="48:53" hidden="1" x14ac:dyDescent="0.3">
      <c r="AV4614" s="115" t="str">
        <f t="shared" si="550"/>
        <v>RY5LOUTH COMMUNITY HOSPITAL</v>
      </c>
      <c r="AW4614" s="126" t="s">
        <v>7316</v>
      </c>
      <c r="AX4614" s="126" t="s">
        <v>7317</v>
      </c>
      <c r="AY4614" s="126" t="s">
        <v>7316</v>
      </c>
      <c r="AZ4614" s="126" t="s">
        <v>7317</v>
      </c>
      <c r="BA4614" s="126" t="str">
        <f t="shared" si="551"/>
        <v>RY5</v>
      </c>
    </row>
    <row r="4615" spans="48:53" hidden="1" x14ac:dyDescent="0.3">
      <c r="AV4615" s="115" t="str">
        <f t="shared" si="550"/>
        <v>RY5SKEGNESS HOSPITAL</v>
      </c>
      <c r="AW4615" s="126" t="s">
        <v>7310</v>
      </c>
      <c r="AX4615" s="126" t="s">
        <v>7311</v>
      </c>
      <c r="AY4615" s="126" t="s">
        <v>7310</v>
      </c>
      <c r="AZ4615" s="126" t="s">
        <v>7311</v>
      </c>
      <c r="BA4615" s="126" t="str">
        <f t="shared" si="551"/>
        <v>RY5</v>
      </c>
    </row>
    <row r="4616" spans="48:53" hidden="1" x14ac:dyDescent="0.3">
      <c r="AV4616" s="115" t="str">
        <f t="shared" si="550"/>
        <v>RY5THE BUTTERFLY HOSPICE</v>
      </c>
      <c r="AW4616" s="93" t="s">
        <v>9904</v>
      </c>
      <c r="AX4616" s="137" t="s">
        <v>9905</v>
      </c>
      <c r="AY4616" s="93" t="s">
        <v>9904</v>
      </c>
      <c r="AZ4616" s="137" t="s">
        <v>9905</v>
      </c>
      <c r="BA4616" s="126" t="str">
        <f t="shared" si="551"/>
        <v>RY5</v>
      </c>
    </row>
    <row r="4617" spans="48:53" hidden="1" x14ac:dyDescent="0.3">
      <c r="AV4617" s="115" t="str">
        <f t="shared" si="550"/>
        <v>RY5THE JOHNSON COMMUNITY HOSPITAL</v>
      </c>
      <c r="AW4617" s="126" t="s">
        <v>7312</v>
      </c>
      <c r="AX4617" s="126" t="s">
        <v>7313</v>
      </c>
      <c r="AY4617" s="126" t="s">
        <v>7312</v>
      </c>
      <c r="AZ4617" s="126" t="s">
        <v>7313</v>
      </c>
      <c r="BA4617" s="126" t="str">
        <f t="shared" si="551"/>
        <v>RY5</v>
      </c>
    </row>
    <row r="4618" spans="48:53" hidden="1" x14ac:dyDescent="0.3">
      <c r="AV4618" s="115" t="str">
        <f t="shared" si="550"/>
        <v>RY5LINCOLN COUNTY HOSPITAL</v>
      </c>
      <c r="AW4618" s="37" t="s">
        <v>11032</v>
      </c>
      <c r="AX4618" s="37" t="s">
        <v>9689</v>
      </c>
      <c r="AY4618" s="37" t="s">
        <v>11033</v>
      </c>
      <c r="AZ4618" s="37" t="s">
        <v>9689</v>
      </c>
      <c r="BA4618" s="37" t="s">
        <v>1122</v>
      </c>
    </row>
    <row r="4619" spans="48:53" hidden="1" x14ac:dyDescent="0.3">
      <c r="AV4619" s="115" t="str">
        <f t="shared" ref="AV4619:AV4650" si="552">CONCATENATE(LEFT(AW4619, 3),AX4619)</f>
        <v>RY6ARMLEY MOOR HEALTH CENTRE</v>
      </c>
      <c r="AW4619" s="126" t="s">
        <v>8391</v>
      </c>
      <c r="AX4619" s="126" t="s">
        <v>8392</v>
      </c>
      <c r="AY4619" s="126" t="s">
        <v>8391</v>
      </c>
      <c r="AZ4619" s="126" t="s">
        <v>8392</v>
      </c>
      <c r="BA4619" s="126" t="str">
        <f t="shared" ref="BA4619:BA4650" si="553">LEFT(AY4619,3)</f>
        <v>RY6</v>
      </c>
    </row>
    <row r="4620" spans="48:53" hidden="1" x14ac:dyDescent="0.3">
      <c r="AV4620" s="115" t="str">
        <f t="shared" si="552"/>
        <v>RY6BECKETTS PARK</v>
      </c>
      <c r="AW4620" s="126" t="s">
        <v>7319</v>
      </c>
      <c r="AX4620" s="126" t="s">
        <v>7320</v>
      </c>
      <c r="AY4620" s="126" t="s">
        <v>7319</v>
      </c>
      <c r="AZ4620" s="126" t="s">
        <v>7320</v>
      </c>
      <c r="BA4620" s="126" t="str">
        <f t="shared" si="553"/>
        <v>RY6</v>
      </c>
    </row>
    <row r="4621" spans="48:53" hidden="1" x14ac:dyDescent="0.3">
      <c r="AV4621" s="115" t="str">
        <f t="shared" si="552"/>
        <v>RY6BEESTON HILL COMMUNITY HEALTH CENTRE</v>
      </c>
      <c r="AW4621" s="126" t="s">
        <v>8393</v>
      </c>
      <c r="AX4621" s="126" t="s">
        <v>8394</v>
      </c>
      <c r="AY4621" s="126" t="s">
        <v>8393</v>
      </c>
      <c r="AZ4621" s="126" t="s">
        <v>8394</v>
      </c>
      <c r="BA4621" s="126" t="str">
        <f t="shared" si="553"/>
        <v>RY6</v>
      </c>
    </row>
    <row r="4622" spans="48:53" hidden="1" x14ac:dyDescent="0.3">
      <c r="AV4622" s="115" t="str">
        <f t="shared" si="552"/>
        <v>RY6BEESTON VILLAGE SURGERY</v>
      </c>
      <c r="AW4622" s="126" t="s">
        <v>8395</v>
      </c>
      <c r="AX4622" s="126" t="s">
        <v>8396</v>
      </c>
      <c r="AY4622" s="126" t="s">
        <v>8395</v>
      </c>
      <c r="AZ4622" s="126" t="s">
        <v>8396</v>
      </c>
      <c r="BA4622" s="126" t="str">
        <f t="shared" si="553"/>
        <v>RY6</v>
      </c>
    </row>
    <row r="4623" spans="48:53" hidden="1" x14ac:dyDescent="0.3">
      <c r="AV4623" s="115" t="str">
        <f t="shared" si="552"/>
        <v>RY6BRAMLEY CLINIC</v>
      </c>
      <c r="AW4623" s="126" t="s">
        <v>8397</v>
      </c>
      <c r="AX4623" s="126" t="s">
        <v>8398</v>
      </c>
      <c r="AY4623" s="126" t="s">
        <v>8397</v>
      </c>
      <c r="AZ4623" s="126" t="s">
        <v>8398</v>
      </c>
      <c r="BA4623" s="126" t="str">
        <f t="shared" si="553"/>
        <v>RY6</v>
      </c>
    </row>
    <row r="4624" spans="48:53" hidden="1" x14ac:dyDescent="0.3">
      <c r="AV4624" s="115" t="str">
        <f t="shared" si="552"/>
        <v>RY6BURMANTOFTS HEALTH CENTRE</v>
      </c>
      <c r="AW4624" s="126" t="s">
        <v>8399</v>
      </c>
      <c r="AX4624" s="126" t="s">
        <v>8400</v>
      </c>
      <c r="AY4624" s="126" t="s">
        <v>8399</v>
      </c>
      <c r="AZ4624" s="126" t="s">
        <v>8400</v>
      </c>
      <c r="BA4624" s="126" t="str">
        <f t="shared" si="553"/>
        <v>RY6</v>
      </c>
    </row>
    <row r="4625" spans="48:53" hidden="1" x14ac:dyDescent="0.3">
      <c r="AV4625" s="115" t="str">
        <f t="shared" si="552"/>
        <v>RY6CALVERLEY MEDICAL CENTRE</v>
      </c>
      <c r="AW4625" s="126" t="s">
        <v>8497</v>
      </c>
      <c r="AX4625" s="126" t="s">
        <v>8498</v>
      </c>
      <c r="AY4625" s="126" t="s">
        <v>8497</v>
      </c>
      <c r="AZ4625" s="126" t="s">
        <v>8498</v>
      </c>
      <c r="BA4625" s="126" t="str">
        <f t="shared" si="553"/>
        <v>RY6</v>
      </c>
    </row>
    <row r="4626" spans="48:53" hidden="1" x14ac:dyDescent="0.3">
      <c r="AV4626" s="115" t="str">
        <f t="shared" si="552"/>
        <v>RY6CAMHS SERVICE (12A CLARENDON ROAD)</v>
      </c>
      <c r="AW4626" s="126" t="s">
        <v>8495</v>
      </c>
      <c r="AX4626" s="126" t="s">
        <v>8496</v>
      </c>
      <c r="AY4626" s="126" t="s">
        <v>8495</v>
      </c>
      <c r="AZ4626" s="126" t="s">
        <v>8496</v>
      </c>
      <c r="BA4626" s="126" t="str">
        <f t="shared" si="553"/>
        <v>RY6</v>
      </c>
    </row>
    <row r="4627" spans="48:53" hidden="1" x14ac:dyDescent="0.3">
      <c r="AV4627" s="115" t="str">
        <f t="shared" si="552"/>
        <v>RY6CFU (SJUH)</v>
      </c>
      <c r="AW4627" s="126" t="s">
        <v>7321</v>
      </c>
      <c r="AX4627" s="126" t="s">
        <v>7322</v>
      </c>
      <c r="AY4627" s="126" t="s">
        <v>7321</v>
      </c>
      <c r="AZ4627" s="126" t="s">
        <v>7322</v>
      </c>
      <c r="BA4627" s="126" t="str">
        <f t="shared" si="553"/>
        <v>RY6</v>
      </c>
    </row>
    <row r="4628" spans="48:53" hidden="1" x14ac:dyDescent="0.3">
      <c r="AV4628" s="115" t="str">
        <f t="shared" si="552"/>
        <v>RY6CHAPEL ALLERTON HOSPITAL (MUSCULOSKELETAL)</v>
      </c>
      <c r="AW4628" s="126" t="s">
        <v>7323</v>
      </c>
      <c r="AX4628" s="126" t="s">
        <v>7324</v>
      </c>
      <c r="AY4628" s="126" t="s">
        <v>7323</v>
      </c>
      <c r="AZ4628" s="126" t="s">
        <v>7324</v>
      </c>
      <c r="BA4628" s="126" t="str">
        <f t="shared" si="553"/>
        <v>RY6</v>
      </c>
    </row>
    <row r="4629" spans="48:53" hidden="1" x14ac:dyDescent="0.3">
      <c r="AV4629" s="115" t="str">
        <f t="shared" si="552"/>
        <v>RY6CHAPELTOWN HEALTH CENTRE</v>
      </c>
      <c r="AW4629" s="126" t="s">
        <v>8401</v>
      </c>
      <c r="AX4629" s="126" t="s">
        <v>8402</v>
      </c>
      <c r="AY4629" s="126" t="s">
        <v>8401</v>
      </c>
      <c r="AZ4629" s="126" t="s">
        <v>8402</v>
      </c>
      <c r="BA4629" s="126" t="str">
        <f t="shared" si="553"/>
        <v>RY6</v>
      </c>
    </row>
    <row r="4630" spans="48:53" hidden="1" x14ac:dyDescent="0.3">
      <c r="AV4630" s="115" t="str">
        <f t="shared" si="552"/>
        <v>RY6CHAPELTOWN IFSS</v>
      </c>
      <c r="AW4630" s="126" t="s">
        <v>7325</v>
      </c>
      <c r="AX4630" s="126" t="s">
        <v>7326</v>
      </c>
      <c r="AY4630" s="126" t="s">
        <v>7325</v>
      </c>
      <c r="AZ4630" s="126" t="s">
        <v>7326</v>
      </c>
      <c r="BA4630" s="126" t="str">
        <f t="shared" si="553"/>
        <v>RY6</v>
      </c>
    </row>
    <row r="4631" spans="48:53" hidden="1" x14ac:dyDescent="0.3">
      <c r="AV4631" s="115" t="str">
        <f t="shared" si="552"/>
        <v>RY6CITY WISE CLINIC</v>
      </c>
      <c r="AW4631" s="126" t="s">
        <v>8403</v>
      </c>
      <c r="AX4631" s="126" t="s">
        <v>8404</v>
      </c>
      <c r="AY4631" s="126" t="s">
        <v>8403</v>
      </c>
      <c r="AZ4631" s="126" t="s">
        <v>8404</v>
      </c>
      <c r="BA4631" s="126" t="str">
        <f t="shared" si="553"/>
        <v>RY6</v>
      </c>
    </row>
    <row r="4632" spans="48:53" hidden="1" x14ac:dyDescent="0.3">
      <c r="AV4632" s="115" t="str">
        <f t="shared" si="552"/>
        <v>RY6COLTON MILL MEDICAL CENTRE</v>
      </c>
      <c r="AW4632" s="126" t="s">
        <v>8405</v>
      </c>
      <c r="AX4632" s="126" t="s">
        <v>8406</v>
      </c>
      <c r="AY4632" s="126" t="s">
        <v>8405</v>
      </c>
      <c r="AZ4632" s="126" t="s">
        <v>8406</v>
      </c>
      <c r="BA4632" s="126" t="str">
        <f t="shared" si="553"/>
        <v>RY6</v>
      </c>
    </row>
    <row r="4633" spans="48:53" hidden="1" x14ac:dyDescent="0.3">
      <c r="AV4633" s="115" t="str">
        <f t="shared" si="552"/>
        <v>RY6CRAVEN ROAD MEDICAL PRACTICE</v>
      </c>
      <c r="AW4633" s="126" t="s">
        <v>8499</v>
      </c>
      <c r="AX4633" s="126" t="s">
        <v>8500</v>
      </c>
      <c r="AY4633" s="126" t="s">
        <v>8499</v>
      </c>
      <c r="AZ4633" s="126" t="s">
        <v>8500</v>
      </c>
      <c r="BA4633" s="126" t="str">
        <f t="shared" si="553"/>
        <v>RY6</v>
      </c>
    </row>
    <row r="4634" spans="48:53" hidden="1" x14ac:dyDescent="0.3">
      <c r="AV4634" s="115" t="str">
        <f t="shared" si="552"/>
        <v>RY6CRINGLEBAR</v>
      </c>
      <c r="AW4634" s="126" t="s">
        <v>7328</v>
      </c>
      <c r="AX4634" s="126" t="s">
        <v>7329</v>
      </c>
      <c r="AY4634" s="126" t="s">
        <v>7328</v>
      </c>
      <c r="AZ4634" s="126" t="s">
        <v>7329</v>
      </c>
      <c r="BA4634" s="126" t="str">
        <f t="shared" si="553"/>
        <v>RY6</v>
      </c>
    </row>
    <row r="4635" spans="48:53" hidden="1" x14ac:dyDescent="0.3">
      <c r="AV4635" s="115" t="str">
        <f t="shared" si="552"/>
        <v>RY6EAST LEEDS HEALTH CENTRE</v>
      </c>
      <c r="AW4635" s="126" t="s">
        <v>8407</v>
      </c>
      <c r="AX4635" s="126" t="s">
        <v>8408</v>
      </c>
      <c r="AY4635" s="126" t="s">
        <v>8407</v>
      </c>
      <c r="AZ4635" s="126" t="s">
        <v>8408</v>
      </c>
      <c r="BA4635" s="126" t="str">
        <f t="shared" si="553"/>
        <v>RY6</v>
      </c>
    </row>
    <row r="4636" spans="48:53" hidden="1" x14ac:dyDescent="0.3">
      <c r="AV4636" s="115" t="str">
        <f t="shared" si="552"/>
        <v>RY6FOUNDRY LANE SURGERY</v>
      </c>
      <c r="AW4636" s="126" t="s">
        <v>8539</v>
      </c>
      <c r="AX4636" s="126" t="s">
        <v>8540</v>
      </c>
      <c r="AY4636" s="126" t="s">
        <v>8539</v>
      </c>
      <c r="AZ4636" s="126" t="s">
        <v>8540</v>
      </c>
      <c r="BA4636" s="126" t="str">
        <f t="shared" si="553"/>
        <v>RY6</v>
      </c>
    </row>
    <row r="4637" spans="48:53" hidden="1" x14ac:dyDescent="0.3">
      <c r="AV4637" s="115" t="str">
        <f t="shared" si="552"/>
        <v>RY6GARFORTH CLINIC</v>
      </c>
      <c r="AW4637" s="126" t="s">
        <v>8409</v>
      </c>
      <c r="AX4637" s="126" t="s">
        <v>8410</v>
      </c>
      <c r="AY4637" s="126" t="s">
        <v>8409</v>
      </c>
      <c r="AZ4637" s="126" t="s">
        <v>8410</v>
      </c>
      <c r="BA4637" s="126" t="str">
        <f t="shared" si="553"/>
        <v>RY6</v>
      </c>
    </row>
    <row r="4638" spans="48:53" hidden="1" x14ac:dyDescent="0.3">
      <c r="AV4638" s="115" t="str">
        <f t="shared" si="552"/>
        <v>RY6GILDERSOME CLINIC</v>
      </c>
      <c r="AW4638" s="126" t="s">
        <v>8411</v>
      </c>
      <c r="AX4638" s="126" t="s">
        <v>8412</v>
      </c>
      <c r="AY4638" s="126" t="s">
        <v>8411</v>
      </c>
      <c r="AZ4638" s="126" t="s">
        <v>8412</v>
      </c>
      <c r="BA4638" s="126" t="str">
        <f t="shared" si="553"/>
        <v>RY6</v>
      </c>
    </row>
    <row r="4639" spans="48:53" hidden="1" x14ac:dyDescent="0.3">
      <c r="AV4639" s="115" t="str">
        <f t="shared" si="552"/>
        <v>RY6GIPTON CLINIC</v>
      </c>
      <c r="AW4639" s="126" t="s">
        <v>8413</v>
      </c>
      <c r="AX4639" s="126" t="s">
        <v>8414</v>
      </c>
      <c r="AY4639" s="126" t="s">
        <v>8413</v>
      </c>
      <c r="AZ4639" s="126" t="s">
        <v>8414</v>
      </c>
      <c r="BA4639" s="126" t="str">
        <f t="shared" si="553"/>
        <v>RY6</v>
      </c>
    </row>
    <row r="4640" spans="48:53" hidden="1" x14ac:dyDescent="0.3">
      <c r="AV4640" s="115" t="str">
        <f t="shared" si="552"/>
        <v>RY6GUISELEY CLINIC</v>
      </c>
      <c r="AW4640" s="126" t="s">
        <v>8415</v>
      </c>
      <c r="AX4640" s="126" t="s">
        <v>8416</v>
      </c>
      <c r="AY4640" s="126" t="s">
        <v>8415</v>
      </c>
      <c r="AZ4640" s="126" t="s">
        <v>8416</v>
      </c>
      <c r="BA4640" s="126" t="str">
        <f t="shared" si="553"/>
        <v>RY6</v>
      </c>
    </row>
    <row r="4641" spans="48:53" hidden="1" x14ac:dyDescent="0.3">
      <c r="AV4641" s="115" t="str">
        <f t="shared" si="552"/>
        <v>RY6HALTON CLINIC</v>
      </c>
      <c r="AW4641" s="126" t="s">
        <v>8417</v>
      </c>
      <c r="AX4641" s="126" t="s">
        <v>8418</v>
      </c>
      <c r="AY4641" s="126" t="s">
        <v>8417</v>
      </c>
      <c r="AZ4641" s="126" t="s">
        <v>8418</v>
      </c>
      <c r="BA4641" s="126" t="str">
        <f t="shared" si="553"/>
        <v>RY6</v>
      </c>
    </row>
    <row r="4642" spans="48:53" hidden="1" x14ac:dyDescent="0.3">
      <c r="AV4642" s="115" t="str">
        <f t="shared" si="552"/>
        <v>RY6HANNAH HOUSE</v>
      </c>
      <c r="AW4642" s="126" t="s">
        <v>8419</v>
      </c>
      <c r="AX4642" s="126" t="s">
        <v>8420</v>
      </c>
      <c r="AY4642" s="126" t="s">
        <v>8419</v>
      </c>
      <c r="AZ4642" s="126" t="s">
        <v>8420</v>
      </c>
      <c r="BA4642" s="126" t="str">
        <f t="shared" si="553"/>
        <v>RY6</v>
      </c>
    </row>
    <row r="4643" spans="48:53" hidden="1" x14ac:dyDescent="0.3">
      <c r="AV4643" s="115" t="str">
        <f t="shared" si="552"/>
        <v>RY6HAREHILLS CHILDRENS CENTRE</v>
      </c>
      <c r="AW4643" s="126" t="s">
        <v>8421</v>
      </c>
      <c r="AX4643" s="126" t="s">
        <v>8422</v>
      </c>
      <c r="AY4643" s="126" t="s">
        <v>8421</v>
      </c>
      <c r="AZ4643" s="126" t="s">
        <v>8422</v>
      </c>
      <c r="BA4643" s="126" t="str">
        <f t="shared" si="553"/>
        <v>RY6</v>
      </c>
    </row>
    <row r="4644" spans="48:53" hidden="1" x14ac:dyDescent="0.3">
      <c r="AV4644" s="115" t="str">
        <f t="shared" si="552"/>
        <v>RY6HARRY BOOTH HOUSE</v>
      </c>
      <c r="AW4644" s="126" t="s">
        <v>8537</v>
      </c>
      <c r="AX4644" s="126" t="s">
        <v>8538</v>
      </c>
      <c r="AY4644" s="126" t="s">
        <v>8537</v>
      </c>
      <c r="AZ4644" s="126" t="s">
        <v>8538</v>
      </c>
      <c r="BA4644" s="126" t="str">
        <f t="shared" si="553"/>
        <v>RY6</v>
      </c>
    </row>
    <row r="4645" spans="48:53" hidden="1" x14ac:dyDescent="0.3">
      <c r="AV4645" s="115" t="str">
        <f t="shared" si="552"/>
        <v>RY6HAWTHORN HOUSE</v>
      </c>
      <c r="AW4645" s="126" t="s">
        <v>8423</v>
      </c>
      <c r="AX4645" s="126" t="s">
        <v>8424</v>
      </c>
      <c r="AY4645" s="126" t="s">
        <v>8423</v>
      </c>
      <c r="AZ4645" s="126" t="s">
        <v>8424</v>
      </c>
      <c r="BA4645" s="126" t="str">
        <f t="shared" si="553"/>
        <v>RY6</v>
      </c>
    </row>
    <row r="4646" spans="48:53" hidden="1" x14ac:dyDescent="0.3">
      <c r="AV4646" s="115" t="str">
        <f t="shared" si="552"/>
        <v>RY6HAWTHORN SURGERY</v>
      </c>
      <c r="AW4646" s="126" t="s">
        <v>8501</v>
      </c>
      <c r="AX4646" s="126" t="s">
        <v>8502</v>
      </c>
      <c r="AY4646" s="126" t="s">
        <v>8501</v>
      </c>
      <c r="AZ4646" s="126" t="s">
        <v>8502</v>
      </c>
      <c r="BA4646" s="126" t="str">
        <f t="shared" si="553"/>
        <v>RY6</v>
      </c>
    </row>
    <row r="4647" spans="48:53" hidden="1" x14ac:dyDescent="0.3">
      <c r="AV4647" s="115" t="str">
        <f t="shared" si="552"/>
        <v>RY6HIGHFIELD MEDICAL CENTRE</v>
      </c>
      <c r="AW4647" s="126" t="s">
        <v>8503</v>
      </c>
      <c r="AX4647" s="126" t="s">
        <v>8504</v>
      </c>
      <c r="AY4647" s="126" t="s">
        <v>8503</v>
      </c>
      <c r="AZ4647" s="126" t="s">
        <v>8504</v>
      </c>
      <c r="BA4647" s="126" t="str">
        <f t="shared" si="553"/>
        <v>RY6</v>
      </c>
    </row>
    <row r="4648" spans="48:53" hidden="1" x14ac:dyDescent="0.3">
      <c r="AV4648" s="115" t="str">
        <f t="shared" si="552"/>
        <v>RY6HILLFOOT SURGERY</v>
      </c>
      <c r="AW4648" s="126" t="s">
        <v>8505</v>
      </c>
      <c r="AX4648" s="126" t="s">
        <v>8506</v>
      </c>
      <c r="AY4648" s="126" t="s">
        <v>8505</v>
      </c>
      <c r="AZ4648" s="126" t="s">
        <v>8506</v>
      </c>
      <c r="BA4648" s="126" t="str">
        <f t="shared" si="553"/>
        <v>RY6</v>
      </c>
    </row>
    <row r="4649" spans="48:53" hidden="1" x14ac:dyDescent="0.3">
      <c r="AV4649" s="115" t="str">
        <f t="shared" si="552"/>
        <v>RY6HOLT PARK HEALTH CENTRE</v>
      </c>
      <c r="AW4649" s="126" t="s">
        <v>8425</v>
      </c>
      <c r="AX4649" s="126" t="s">
        <v>8426</v>
      </c>
      <c r="AY4649" s="126" t="s">
        <v>8425</v>
      </c>
      <c r="AZ4649" s="126" t="s">
        <v>8426</v>
      </c>
      <c r="BA4649" s="126" t="str">
        <f t="shared" si="553"/>
        <v>RY6</v>
      </c>
    </row>
    <row r="4650" spans="48:53" hidden="1" x14ac:dyDescent="0.3">
      <c r="AV4650" s="115" t="str">
        <f t="shared" si="552"/>
        <v>RY6HORSFORTH CLINIC</v>
      </c>
      <c r="AW4650" s="126" t="s">
        <v>8427</v>
      </c>
      <c r="AX4650" s="126" t="s">
        <v>8428</v>
      </c>
      <c r="AY4650" s="126" t="s">
        <v>8427</v>
      </c>
      <c r="AZ4650" s="126" t="s">
        <v>8428</v>
      </c>
      <c r="BA4650" s="126" t="str">
        <f t="shared" si="553"/>
        <v>RY6</v>
      </c>
    </row>
    <row r="4651" spans="48:53" hidden="1" x14ac:dyDescent="0.3">
      <c r="AV4651" s="115" t="str">
        <f t="shared" ref="AV4651:AV4677" si="554">CONCATENATE(LEFT(AW4651, 3),AX4651)</f>
        <v>RY6HUNSLET HEALTH CENTRE</v>
      </c>
      <c r="AW4651" s="126" t="s">
        <v>8429</v>
      </c>
      <c r="AX4651" s="126" t="s">
        <v>8430</v>
      </c>
      <c r="AY4651" s="126" t="s">
        <v>8429</v>
      </c>
      <c r="AZ4651" s="126" t="s">
        <v>8430</v>
      </c>
      <c r="BA4651" s="126" t="str">
        <f t="shared" ref="BA4651:BA4677" si="555">LEFT(AY4651,3)</f>
        <v>RY6</v>
      </c>
    </row>
    <row r="4652" spans="48:53" hidden="1" x14ac:dyDescent="0.3">
      <c r="AV4652" s="115" t="str">
        <f t="shared" si="554"/>
        <v>RY6IRELAND WOOD SURGERY</v>
      </c>
      <c r="AW4652" s="126" t="s">
        <v>8533</v>
      </c>
      <c r="AX4652" s="126" t="s">
        <v>8534</v>
      </c>
      <c r="AY4652" s="126" t="s">
        <v>8533</v>
      </c>
      <c r="AZ4652" s="126" t="s">
        <v>8534</v>
      </c>
      <c r="BA4652" s="126" t="str">
        <f t="shared" si="555"/>
        <v>RY6</v>
      </c>
    </row>
    <row r="4653" spans="48:53" hidden="1" x14ac:dyDescent="0.3">
      <c r="AV4653" s="115" t="str">
        <f t="shared" si="554"/>
        <v>RY6KIPPAX HEALTH CENTRE</v>
      </c>
      <c r="AW4653" s="126" t="s">
        <v>8431</v>
      </c>
      <c r="AX4653" s="126" t="s">
        <v>8432</v>
      </c>
      <c r="AY4653" s="126" t="s">
        <v>8431</v>
      </c>
      <c r="AZ4653" s="126" t="s">
        <v>8432</v>
      </c>
      <c r="BA4653" s="126" t="str">
        <f t="shared" si="555"/>
        <v>RY6</v>
      </c>
    </row>
    <row r="4654" spans="48:53" hidden="1" x14ac:dyDescent="0.3">
      <c r="AV4654" s="115" t="str">
        <f t="shared" si="554"/>
        <v>RY6KIRKSTALL HEALTH CENTRE</v>
      </c>
      <c r="AW4654" s="126" t="s">
        <v>8433</v>
      </c>
      <c r="AX4654" s="126" t="s">
        <v>8434</v>
      </c>
      <c r="AY4654" s="126" t="s">
        <v>8433</v>
      </c>
      <c r="AZ4654" s="126" t="s">
        <v>8434</v>
      </c>
      <c r="BA4654" s="126" t="str">
        <f t="shared" si="555"/>
        <v>RY6</v>
      </c>
    </row>
    <row r="4655" spans="48:53" hidden="1" x14ac:dyDescent="0.3">
      <c r="AV4655" s="115" t="str">
        <f t="shared" si="554"/>
        <v>RY6KIRKSTALL LANE MEDICAL CENTRE</v>
      </c>
      <c r="AW4655" s="126" t="s">
        <v>8507</v>
      </c>
      <c r="AX4655" s="126" t="s">
        <v>8508</v>
      </c>
      <c r="AY4655" s="126" t="s">
        <v>8507</v>
      </c>
      <c r="AZ4655" s="126" t="s">
        <v>8508</v>
      </c>
      <c r="BA4655" s="126" t="str">
        <f t="shared" si="555"/>
        <v>RY6</v>
      </c>
    </row>
    <row r="4656" spans="48:53" hidden="1" x14ac:dyDescent="0.3">
      <c r="AV4656" s="115" t="str">
        <f t="shared" si="554"/>
        <v>RY6LEAFIELD CLINIC</v>
      </c>
      <c r="AW4656" s="126" t="s">
        <v>8435</v>
      </c>
      <c r="AX4656" s="126" t="s">
        <v>8436</v>
      </c>
      <c r="AY4656" s="126" t="s">
        <v>8435</v>
      </c>
      <c r="AZ4656" s="126" t="s">
        <v>8436</v>
      </c>
      <c r="BA4656" s="126" t="str">
        <f t="shared" si="555"/>
        <v>RY6</v>
      </c>
    </row>
    <row r="4657" spans="48:53" hidden="1" x14ac:dyDescent="0.3">
      <c r="AV4657" s="115" t="str">
        <f t="shared" si="554"/>
        <v>RY6LEEDS CITY COLLEGE - HORSFORTH CAMPUS</v>
      </c>
      <c r="AW4657" s="126" t="s">
        <v>8529</v>
      </c>
      <c r="AX4657" s="126" t="s">
        <v>8530</v>
      </c>
      <c r="AY4657" s="126" t="s">
        <v>8529</v>
      </c>
      <c r="AZ4657" s="126" t="s">
        <v>8530</v>
      </c>
      <c r="BA4657" s="126" t="str">
        <f t="shared" si="555"/>
        <v>RY6</v>
      </c>
    </row>
    <row r="4658" spans="48:53" hidden="1" x14ac:dyDescent="0.3">
      <c r="AV4658" s="115" t="str">
        <f t="shared" si="554"/>
        <v>RY6LEEDS CITY COLLEGE - PARK LANE CAMPUS</v>
      </c>
      <c r="AW4658" s="126" t="s">
        <v>8525</v>
      </c>
      <c r="AX4658" s="126" t="s">
        <v>8526</v>
      </c>
      <c r="AY4658" s="126" t="s">
        <v>8525</v>
      </c>
      <c r="AZ4658" s="126" t="s">
        <v>8526</v>
      </c>
      <c r="BA4658" s="126" t="str">
        <f t="shared" si="555"/>
        <v>RY6</v>
      </c>
    </row>
    <row r="4659" spans="48:53" hidden="1" x14ac:dyDescent="0.3">
      <c r="AV4659" s="115" t="str">
        <f t="shared" si="554"/>
        <v>RY6LEEDS CITY COLLEGE - THOMAS DANBY CAMPUS</v>
      </c>
      <c r="AW4659" s="126" t="s">
        <v>8527</v>
      </c>
      <c r="AX4659" s="126" t="s">
        <v>8528</v>
      </c>
      <c r="AY4659" s="126" t="s">
        <v>8527</v>
      </c>
      <c r="AZ4659" s="126" t="s">
        <v>8528</v>
      </c>
      <c r="BA4659" s="126" t="str">
        <f t="shared" si="555"/>
        <v>RY6</v>
      </c>
    </row>
    <row r="4660" spans="48:53" hidden="1" x14ac:dyDescent="0.3">
      <c r="AV4660" s="115" t="str">
        <f t="shared" si="554"/>
        <v>RY6LEEDS COMMUNITY EQUIPMENT SERVICE</v>
      </c>
      <c r="AW4660" s="126" t="s">
        <v>8437</v>
      </c>
      <c r="AX4660" s="126" t="s">
        <v>8438</v>
      </c>
      <c r="AY4660" s="126" t="s">
        <v>8437</v>
      </c>
      <c r="AZ4660" s="126" t="s">
        <v>8438</v>
      </c>
      <c r="BA4660" s="126" t="str">
        <f t="shared" si="555"/>
        <v>RY6</v>
      </c>
    </row>
    <row r="4661" spans="48:53" hidden="1" x14ac:dyDescent="0.3">
      <c r="AV4661" s="115" t="str">
        <f t="shared" si="554"/>
        <v>RY6LEEDS GENERAL INFIRMARY</v>
      </c>
      <c r="AW4661" s="126" t="s">
        <v>7318</v>
      </c>
      <c r="AX4661" s="126" t="s">
        <v>3066</v>
      </c>
      <c r="AY4661" s="126" t="s">
        <v>7318</v>
      </c>
      <c r="AZ4661" s="126" t="s">
        <v>3066</v>
      </c>
      <c r="BA4661" s="126" t="str">
        <f t="shared" si="555"/>
        <v>RY6</v>
      </c>
    </row>
    <row r="4662" spans="48:53" hidden="1" x14ac:dyDescent="0.3">
      <c r="AV4662" s="115" t="str">
        <f t="shared" si="554"/>
        <v>RY6LEEDS STUDENT MEDICAL PRACTICE</v>
      </c>
      <c r="AW4662" s="126" t="s">
        <v>8509</v>
      </c>
      <c r="AX4662" s="126" t="s">
        <v>8510</v>
      </c>
      <c r="AY4662" s="126" t="s">
        <v>8509</v>
      </c>
      <c r="AZ4662" s="126" t="s">
        <v>8510</v>
      </c>
      <c r="BA4662" s="126" t="str">
        <f t="shared" si="555"/>
        <v>RY6</v>
      </c>
    </row>
    <row r="4663" spans="48:53" hidden="1" x14ac:dyDescent="0.3">
      <c r="AV4663" s="115" t="str">
        <f t="shared" si="554"/>
        <v>RY6LITTLE WOODHOUSE HALL</v>
      </c>
      <c r="AW4663" s="126" t="s">
        <v>8439</v>
      </c>
      <c r="AX4663" s="126" t="s">
        <v>8440</v>
      </c>
      <c r="AY4663" s="126" t="s">
        <v>8439</v>
      </c>
      <c r="AZ4663" s="126" t="s">
        <v>8440</v>
      </c>
      <c r="BA4663" s="126" t="str">
        <f t="shared" si="555"/>
        <v>RY6</v>
      </c>
    </row>
    <row r="4664" spans="48:53" hidden="1" x14ac:dyDescent="0.3">
      <c r="AV4664" s="115" t="str">
        <f t="shared" si="554"/>
        <v>RY6MANOR PARK SURGERY</v>
      </c>
      <c r="AW4664" s="126" t="s">
        <v>8535</v>
      </c>
      <c r="AX4664" s="126" t="s">
        <v>8536</v>
      </c>
      <c r="AY4664" s="126" t="s">
        <v>8535</v>
      </c>
      <c r="AZ4664" s="126" t="s">
        <v>8536</v>
      </c>
      <c r="BA4664" s="126" t="str">
        <f t="shared" si="555"/>
        <v>RY6</v>
      </c>
    </row>
    <row r="4665" spans="48:53" hidden="1" x14ac:dyDescent="0.3">
      <c r="AV4665" s="115" t="str">
        <f t="shared" si="554"/>
        <v>RY6MEANWOOD HEALTH CENTRE</v>
      </c>
      <c r="AW4665" s="126" t="s">
        <v>8441</v>
      </c>
      <c r="AX4665" s="126" t="s">
        <v>8442</v>
      </c>
      <c r="AY4665" s="126" t="s">
        <v>8441</v>
      </c>
      <c r="AZ4665" s="126" t="s">
        <v>8442</v>
      </c>
      <c r="BA4665" s="126" t="str">
        <f t="shared" si="555"/>
        <v>RY6</v>
      </c>
    </row>
    <row r="4666" spans="48:53" hidden="1" x14ac:dyDescent="0.3">
      <c r="AV4666" s="115" t="str">
        <f t="shared" si="554"/>
        <v>RY6MIDDLETON COMMUNITY HEALTH CENTRE</v>
      </c>
      <c r="AW4666" s="126" t="s">
        <v>8443</v>
      </c>
      <c r="AX4666" s="126" t="s">
        <v>8444</v>
      </c>
      <c r="AY4666" s="126" t="s">
        <v>8443</v>
      </c>
      <c r="AZ4666" s="126" t="s">
        <v>8444</v>
      </c>
      <c r="BA4666" s="126" t="str">
        <f t="shared" si="555"/>
        <v>RY6</v>
      </c>
    </row>
    <row r="4667" spans="48:53" hidden="1" x14ac:dyDescent="0.3">
      <c r="AV4667" s="115" t="str">
        <f t="shared" si="554"/>
        <v>RY6MORLEY HEALTH CENTRE</v>
      </c>
      <c r="AW4667" s="126" t="s">
        <v>8445</v>
      </c>
      <c r="AX4667" s="126" t="s">
        <v>8446</v>
      </c>
      <c r="AY4667" s="126" t="s">
        <v>8445</v>
      </c>
      <c r="AZ4667" s="126" t="s">
        <v>8446</v>
      </c>
      <c r="BA4667" s="126" t="str">
        <f t="shared" si="555"/>
        <v>RY6</v>
      </c>
    </row>
    <row r="4668" spans="48:53" hidden="1" x14ac:dyDescent="0.3">
      <c r="AV4668" s="115" t="str">
        <f t="shared" si="554"/>
        <v>RY6NEW CROFT SURGERY</v>
      </c>
      <c r="AW4668" s="126" t="s">
        <v>8511</v>
      </c>
      <c r="AX4668" s="126" t="s">
        <v>8512</v>
      </c>
      <c r="AY4668" s="126" t="s">
        <v>8511</v>
      </c>
      <c r="AZ4668" s="126" t="s">
        <v>8512</v>
      </c>
      <c r="BA4668" s="126" t="str">
        <f t="shared" si="555"/>
        <v>RY6</v>
      </c>
    </row>
    <row r="4669" spans="48:53" hidden="1" x14ac:dyDescent="0.3">
      <c r="AV4669" s="115" t="str">
        <f t="shared" si="554"/>
        <v>RY6NORTH WEST HOUSE (PCT HQ)</v>
      </c>
      <c r="AW4669" s="126" t="s">
        <v>8447</v>
      </c>
      <c r="AX4669" s="126" t="s">
        <v>8448</v>
      </c>
      <c r="AY4669" s="126" t="s">
        <v>8447</v>
      </c>
      <c r="AZ4669" s="126" t="s">
        <v>8448</v>
      </c>
      <c r="BA4669" s="126" t="str">
        <f t="shared" si="555"/>
        <v>RY6</v>
      </c>
    </row>
    <row r="4670" spans="48:53" hidden="1" x14ac:dyDescent="0.3">
      <c r="AV4670" s="115" t="str">
        <f t="shared" si="554"/>
        <v>RY6OFFENDER HEALTHCARE - LEEDS</v>
      </c>
      <c r="AW4670" s="126" t="s">
        <v>8545</v>
      </c>
      <c r="AX4670" s="126" t="s">
        <v>8546</v>
      </c>
      <c r="AY4670" s="126" t="s">
        <v>8545</v>
      </c>
      <c r="AZ4670" s="126" t="s">
        <v>8546</v>
      </c>
      <c r="BA4670" s="126" t="str">
        <f t="shared" si="555"/>
        <v>RY6</v>
      </c>
    </row>
    <row r="4671" spans="48:53" hidden="1" x14ac:dyDescent="0.3">
      <c r="AV4671" s="115" t="str">
        <f t="shared" si="554"/>
        <v>RY6OFFENDER HEALTHCARE - WEALSTUN</v>
      </c>
      <c r="AW4671" s="126" t="s">
        <v>8549</v>
      </c>
      <c r="AX4671" s="126" t="s">
        <v>8550</v>
      </c>
      <c r="AY4671" s="126" t="s">
        <v>8549</v>
      </c>
      <c r="AZ4671" s="126" t="s">
        <v>8550</v>
      </c>
      <c r="BA4671" s="126" t="str">
        <f t="shared" si="555"/>
        <v>RY6</v>
      </c>
    </row>
    <row r="4672" spans="48:53" hidden="1" x14ac:dyDescent="0.3">
      <c r="AV4672" s="115" t="str">
        <f t="shared" si="554"/>
        <v>RY6OFFENDER HEALTHCARE - WETHERBY</v>
      </c>
      <c r="AW4672" s="126" t="s">
        <v>8547</v>
      </c>
      <c r="AX4672" s="126" t="s">
        <v>8548</v>
      </c>
      <c r="AY4672" s="126" t="s">
        <v>8547</v>
      </c>
      <c r="AZ4672" s="126" t="s">
        <v>8548</v>
      </c>
      <c r="BA4672" s="126" t="str">
        <f t="shared" si="555"/>
        <v>RY6</v>
      </c>
    </row>
    <row r="4673" spans="48:53" hidden="1" x14ac:dyDescent="0.3">
      <c r="AV4673" s="115" t="str">
        <f t="shared" si="554"/>
        <v>RY6OSMONDTHORPE ONE STOP SHOP</v>
      </c>
      <c r="AW4673" s="126" t="s">
        <v>7330</v>
      </c>
      <c r="AX4673" s="126" t="s">
        <v>7331</v>
      </c>
      <c r="AY4673" s="126" t="s">
        <v>7330</v>
      </c>
      <c r="AZ4673" s="126" t="s">
        <v>7331</v>
      </c>
      <c r="BA4673" s="126" t="str">
        <f t="shared" si="555"/>
        <v>RY6</v>
      </c>
    </row>
    <row r="4674" spans="48:53" hidden="1" x14ac:dyDescent="0.3">
      <c r="AV4674" s="115" t="str">
        <f t="shared" si="554"/>
        <v>RY6OTLEY CLINIC</v>
      </c>
      <c r="AW4674" s="126" t="s">
        <v>8449</v>
      </c>
      <c r="AX4674" s="126" t="s">
        <v>8450</v>
      </c>
      <c r="AY4674" s="126" t="s">
        <v>8449</v>
      </c>
      <c r="AZ4674" s="126" t="s">
        <v>8450</v>
      </c>
      <c r="BA4674" s="126" t="str">
        <f t="shared" si="555"/>
        <v>RY6</v>
      </c>
    </row>
    <row r="4675" spans="48:53" hidden="1" x14ac:dyDescent="0.3">
      <c r="AV4675" s="115" t="str">
        <f t="shared" si="554"/>
        <v>RY6PARK EDGE MEDICAL CENTRE</v>
      </c>
      <c r="AW4675" s="126" t="s">
        <v>8451</v>
      </c>
      <c r="AX4675" s="126" t="s">
        <v>8452</v>
      </c>
      <c r="AY4675" s="126" t="s">
        <v>8451</v>
      </c>
      <c r="AZ4675" s="126" t="s">
        <v>8452</v>
      </c>
      <c r="BA4675" s="126" t="str">
        <f t="shared" si="555"/>
        <v>RY6</v>
      </c>
    </row>
    <row r="4676" spans="48:53" hidden="1" x14ac:dyDescent="0.3">
      <c r="AV4676" s="115" t="str">
        <f t="shared" si="554"/>
        <v>RY6PARK EDGE PRACTICE</v>
      </c>
      <c r="AW4676" s="126" t="s">
        <v>8513</v>
      </c>
      <c r="AX4676" s="126" t="s">
        <v>8514</v>
      </c>
      <c r="AY4676" s="126" t="s">
        <v>8513</v>
      </c>
      <c r="AZ4676" s="126" t="s">
        <v>8514</v>
      </c>
      <c r="BA4676" s="126" t="str">
        <f t="shared" si="555"/>
        <v>RY6</v>
      </c>
    </row>
    <row r="4677" spans="48:53" hidden="1" x14ac:dyDescent="0.3">
      <c r="AV4677" s="115" t="str">
        <f t="shared" si="554"/>
        <v>RY6PARK ROAD MEDICAL CENTRE</v>
      </c>
      <c r="AW4677" s="126" t="s">
        <v>8515</v>
      </c>
      <c r="AX4677" s="126" t="s">
        <v>8516</v>
      </c>
      <c r="AY4677" s="126" t="s">
        <v>8515</v>
      </c>
      <c r="AZ4677" s="126" t="s">
        <v>8516</v>
      </c>
      <c r="BA4677" s="126" t="str">
        <f t="shared" si="555"/>
        <v>RY6</v>
      </c>
    </row>
    <row r="4678" spans="48:53" hidden="1" x14ac:dyDescent="0.3">
      <c r="AV4678" s="115" t="str">
        <f t="shared" ref="AV4678:AV4741" si="556">CONCATENATE(LEFT(AW4678, 3),AX4678)</f>
        <v>RY6PARKSIDE COMMUNITY HEALTH CENTRE</v>
      </c>
      <c r="AW4678" s="126" t="s">
        <v>8453</v>
      </c>
      <c r="AX4678" s="126" t="s">
        <v>8454</v>
      </c>
      <c r="AY4678" s="126" t="s">
        <v>8453</v>
      </c>
      <c r="AZ4678" s="126" t="s">
        <v>8454</v>
      </c>
      <c r="BA4678" s="126" t="str">
        <f t="shared" ref="BA4678:BA4741" si="557">LEFT(AY4678,3)</f>
        <v>RY6</v>
      </c>
    </row>
    <row r="4679" spans="48:53" hidden="1" x14ac:dyDescent="0.3">
      <c r="AV4679" s="115" t="str">
        <f t="shared" si="556"/>
        <v>RY6PRIORY VIEW MEDICAL CENTRE</v>
      </c>
      <c r="AW4679" s="126" t="s">
        <v>8531</v>
      </c>
      <c r="AX4679" s="126" t="s">
        <v>8532</v>
      </c>
      <c r="AY4679" s="126" t="s">
        <v>8531</v>
      </c>
      <c r="AZ4679" s="126" t="s">
        <v>8532</v>
      </c>
      <c r="BA4679" s="126" t="str">
        <f t="shared" si="557"/>
        <v>RY6</v>
      </c>
    </row>
    <row r="4680" spans="48:53" hidden="1" x14ac:dyDescent="0.3">
      <c r="AV4680" s="115" t="str">
        <f t="shared" si="556"/>
        <v>RY6PUDSEY HEALTH CENTRE</v>
      </c>
      <c r="AW4680" s="126" t="s">
        <v>8455</v>
      </c>
      <c r="AX4680" s="126" t="s">
        <v>8456</v>
      </c>
      <c r="AY4680" s="126" t="s">
        <v>8455</v>
      </c>
      <c r="AZ4680" s="126" t="s">
        <v>8456</v>
      </c>
      <c r="BA4680" s="126" t="str">
        <f t="shared" si="557"/>
        <v>RY6</v>
      </c>
    </row>
    <row r="4681" spans="48:53" hidden="1" x14ac:dyDescent="0.3">
      <c r="AV4681" s="115" t="str">
        <f t="shared" si="556"/>
        <v>RY6REGINALD CENTRE</v>
      </c>
      <c r="AW4681" s="126" t="s">
        <v>8457</v>
      </c>
      <c r="AX4681" s="126" t="s">
        <v>8458</v>
      </c>
      <c r="AY4681" s="126" t="s">
        <v>8457</v>
      </c>
      <c r="AZ4681" s="126" t="s">
        <v>8458</v>
      </c>
      <c r="BA4681" s="126" t="str">
        <f t="shared" si="557"/>
        <v>RY6</v>
      </c>
    </row>
    <row r="4682" spans="48:53" hidden="1" x14ac:dyDescent="0.3">
      <c r="AV4682" s="115" t="str">
        <f t="shared" si="556"/>
        <v>RY6RICHMOND HOUSE</v>
      </c>
      <c r="AW4682" s="126" t="s">
        <v>8459</v>
      </c>
      <c r="AX4682" s="126" t="s">
        <v>8460</v>
      </c>
      <c r="AY4682" s="126" t="s">
        <v>8459</v>
      </c>
      <c r="AZ4682" s="126" t="s">
        <v>8460</v>
      </c>
      <c r="BA4682" s="126" t="str">
        <f t="shared" si="557"/>
        <v>RY6</v>
      </c>
    </row>
    <row r="4683" spans="48:53" hidden="1" x14ac:dyDescent="0.3">
      <c r="AV4683" s="115" t="str">
        <f t="shared" si="556"/>
        <v>RY6ROBIN LANE MEDICAL CENTRE</v>
      </c>
      <c r="AW4683" s="126" t="s">
        <v>8517</v>
      </c>
      <c r="AX4683" s="126" t="s">
        <v>8518</v>
      </c>
      <c r="AY4683" s="126" t="s">
        <v>8517</v>
      </c>
      <c r="AZ4683" s="126" t="s">
        <v>8518</v>
      </c>
      <c r="BA4683" s="126" t="str">
        <f t="shared" si="557"/>
        <v>RY6</v>
      </c>
    </row>
    <row r="4684" spans="48:53" hidden="1" x14ac:dyDescent="0.3">
      <c r="AV4684" s="115" t="str">
        <f t="shared" si="556"/>
        <v>RY6ROTHWELL HEALTH CENTRE</v>
      </c>
      <c r="AW4684" s="126" t="s">
        <v>8461</v>
      </c>
      <c r="AX4684" s="126" t="s">
        <v>8462</v>
      </c>
      <c r="AY4684" s="126" t="s">
        <v>8461</v>
      </c>
      <c r="AZ4684" s="126" t="s">
        <v>8462</v>
      </c>
      <c r="BA4684" s="126" t="str">
        <f t="shared" si="557"/>
        <v>RY6</v>
      </c>
    </row>
    <row r="4685" spans="48:53" hidden="1" x14ac:dyDescent="0.3">
      <c r="AV4685" s="115" t="str">
        <f t="shared" si="556"/>
        <v>RY6RUTLAND LODGE MEDICAL PRACTICE</v>
      </c>
      <c r="AW4685" s="126" t="s">
        <v>8463</v>
      </c>
      <c r="AX4685" s="126" t="s">
        <v>8464</v>
      </c>
      <c r="AY4685" s="126" t="s">
        <v>8463</v>
      </c>
      <c r="AZ4685" s="126" t="s">
        <v>8464</v>
      </c>
      <c r="BA4685" s="126" t="str">
        <f t="shared" si="557"/>
        <v>RY6</v>
      </c>
    </row>
    <row r="4686" spans="48:53" hidden="1" x14ac:dyDescent="0.3">
      <c r="AV4686" s="115" t="str">
        <f t="shared" si="556"/>
        <v>RY6SCOTT HALL LEISURE CENTRE</v>
      </c>
      <c r="AW4686" s="126" t="s">
        <v>8519</v>
      </c>
      <c r="AX4686" s="126" t="s">
        <v>8520</v>
      </c>
      <c r="AY4686" s="126" t="s">
        <v>8519</v>
      </c>
      <c r="AZ4686" s="126" t="s">
        <v>8520</v>
      </c>
      <c r="BA4686" s="126" t="str">
        <f t="shared" si="557"/>
        <v>RY6</v>
      </c>
    </row>
    <row r="4687" spans="48:53" hidden="1" x14ac:dyDescent="0.3">
      <c r="AV4687" s="115" t="str">
        <f t="shared" si="556"/>
        <v>RY6SEACROFT CLINIC</v>
      </c>
      <c r="AW4687" s="126" t="s">
        <v>8465</v>
      </c>
      <c r="AX4687" s="126" t="s">
        <v>8466</v>
      </c>
      <c r="AY4687" s="126" t="s">
        <v>8465</v>
      </c>
      <c r="AZ4687" s="126" t="s">
        <v>8466</v>
      </c>
      <c r="BA4687" s="126" t="str">
        <f t="shared" si="557"/>
        <v>RY6</v>
      </c>
    </row>
    <row r="4688" spans="48:53" hidden="1" x14ac:dyDescent="0.3">
      <c r="AV4688" s="115" t="str">
        <f t="shared" si="556"/>
        <v>RY6SEACROFT HOSPITAL</v>
      </c>
      <c r="AW4688" s="126" t="s">
        <v>7332</v>
      </c>
      <c r="AX4688" s="126" t="s">
        <v>7333</v>
      </c>
      <c r="AY4688" s="126" t="s">
        <v>7332</v>
      </c>
      <c r="AZ4688" s="126" t="s">
        <v>7333</v>
      </c>
      <c r="BA4688" s="126" t="str">
        <f t="shared" si="557"/>
        <v>RY6</v>
      </c>
    </row>
    <row r="4689" spans="48:53" hidden="1" x14ac:dyDescent="0.3">
      <c r="AV4689" s="115" t="str">
        <f t="shared" si="556"/>
        <v>RY6SEACROFT ONE STOP SHOP</v>
      </c>
      <c r="AW4689" s="126" t="s">
        <v>7334</v>
      </c>
      <c r="AX4689" s="126" t="s">
        <v>3118</v>
      </c>
      <c r="AY4689" s="126" t="s">
        <v>7334</v>
      </c>
      <c r="AZ4689" s="126" t="s">
        <v>3118</v>
      </c>
      <c r="BA4689" s="126" t="str">
        <f t="shared" si="557"/>
        <v>RY6</v>
      </c>
    </row>
    <row r="4690" spans="48:53" hidden="1" x14ac:dyDescent="0.3">
      <c r="AV4690" s="115" t="str">
        <f t="shared" si="556"/>
        <v>RY6SHAFTSBURY HOUSE</v>
      </c>
      <c r="AW4690" s="126" t="s">
        <v>8467</v>
      </c>
      <c r="AX4690" s="126" t="s">
        <v>8468</v>
      </c>
      <c r="AY4690" s="126" t="s">
        <v>8467</v>
      </c>
      <c r="AZ4690" s="126" t="s">
        <v>8468</v>
      </c>
      <c r="BA4690" s="126" t="str">
        <f t="shared" si="557"/>
        <v>RY6</v>
      </c>
    </row>
    <row r="4691" spans="48:53" hidden="1" x14ac:dyDescent="0.3">
      <c r="AV4691" s="115" t="str">
        <f t="shared" si="556"/>
        <v>RY6ST GEORGES CENTRE</v>
      </c>
      <c r="AW4691" s="126" t="s">
        <v>8469</v>
      </c>
      <c r="AX4691" s="126" t="s">
        <v>8470</v>
      </c>
      <c r="AY4691" s="126" t="s">
        <v>8469</v>
      </c>
      <c r="AZ4691" s="126" t="s">
        <v>8470</v>
      </c>
      <c r="BA4691" s="126" t="str">
        <f t="shared" si="557"/>
        <v>RY6</v>
      </c>
    </row>
    <row r="4692" spans="48:53" hidden="1" x14ac:dyDescent="0.3">
      <c r="AV4692" s="115" t="str">
        <f t="shared" si="556"/>
        <v>RY6ST MARY'S HOSPITAL</v>
      </c>
      <c r="AW4692" s="126" t="s">
        <v>7327</v>
      </c>
      <c r="AX4692" s="126" t="s">
        <v>1244</v>
      </c>
      <c r="AY4692" s="126" t="s">
        <v>7327</v>
      </c>
      <c r="AZ4692" s="126" t="s">
        <v>1244</v>
      </c>
      <c r="BA4692" s="126" t="str">
        <f t="shared" si="557"/>
        <v>RY6</v>
      </c>
    </row>
    <row r="4693" spans="48:53" hidden="1" x14ac:dyDescent="0.3">
      <c r="AV4693" s="115" t="str">
        <f t="shared" si="556"/>
        <v>RY6STOCKDALE HOUSE</v>
      </c>
      <c r="AW4693" s="126" t="s">
        <v>8471</v>
      </c>
      <c r="AX4693" s="126" t="s">
        <v>8472</v>
      </c>
      <c r="AY4693" s="126" t="s">
        <v>8471</v>
      </c>
      <c r="AZ4693" s="126" t="s">
        <v>8472</v>
      </c>
      <c r="BA4693" s="126" t="str">
        <f t="shared" si="557"/>
        <v>RY6</v>
      </c>
    </row>
    <row r="4694" spans="48:53" hidden="1" x14ac:dyDescent="0.3">
      <c r="AV4694" s="115" t="str">
        <f t="shared" si="556"/>
        <v>RY6STREET LANE PRACTICE</v>
      </c>
      <c r="AW4694" s="126" t="s">
        <v>8541</v>
      </c>
      <c r="AX4694" s="126" t="s">
        <v>8542</v>
      </c>
      <c r="AY4694" s="126" t="s">
        <v>8541</v>
      </c>
      <c r="AZ4694" s="126" t="s">
        <v>8542</v>
      </c>
      <c r="BA4694" s="126" t="str">
        <f t="shared" si="557"/>
        <v>RY6</v>
      </c>
    </row>
    <row r="4695" spans="48:53" hidden="1" x14ac:dyDescent="0.3">
      <c r="AV4695" s="115" t="str">
        <f t="shared" si="556"/>
        <v>RY6SUNFIELD MEDICAL CENTRE</v>
      </c>
      <c r="AW4695" s="126" t="s">
        <v>8473</v>
      </c>
      <c r="AX4695" s="126" t="s">
        <v>8474</v>
      </c>
      <c r="AY4695" s="126" t="s">
        <v>8473</v>
      </c>
      <c r="AZ4695" s="126" t="s">
        <v>8474</v>
      </c>
      <c r="BA4695" s="126" t="str">
        <f t="shared" si="557"/>
        <v>RY6</v>
      </c>
    </row>
    <row r="4696" spans="48:53" hidden="1" x14ac:dyDescent="0.3">
      <c r="AV4696" s="115" t="str">
        <f t="shared" si="556"/>
        <v>RY6SWILLINGTON CLINIC</v>
      </c>
      <c r="AW4696" s="126" t="s">
        <v>8475</v>
      </c>
      <c r="AX4696" s="126" t="s">
        <v>8476</v>
      </c>
      <c r="AY4696" s="126" t="s">
        <v>8475</v>
      </c>
      <c r="AZ4696" s="126" t="s">
        <v>8476</v>
      </c>
      <c r="BA4696" s="126" t="str">
        <f t="shared" si="557"/>
        <v>RY6</v>
      </c>
    </row>
    <row r="4697" spans="48:53" hidden="1" x14ac:dyDescent="0.3">
      <c r="AV4697" s="115" t="str">
        <f t="shared" si="556"/>
        <v>RY6THORNTON MEDICAL CENTRE</v>
      </c>
      <c r="AW4697" s="126" t="s">
        <v>8477</v>
      </c>
      <c r="AX4697" s="126" t="s">
        <v>8478</v>
      </c>
      <c r="AY4697" s="126" t="s">
        <v>8477</v>
      </c>
      <c r="AZ4697" s="126" t="s">
        <v>8478</v>
      </c>
      <c r="BA4697" s="126" t="str">
        <f t="shared" si="557"/>
        <v>RY6</v>
      </c>
    </row>
    <row r="4698" spans="48:53" hidden="1" x14ac:dyDescent="0.3">
      <c r="AV4698" s="115" t="str">
        <f t="shared" si="556"/>
        <v>RY6TINSHILL LANE SURGERY</v>
      </c>
      <c r="AW4698" s="126" t="s">
        <v>8521</v>
      </c>
      <c r="AX4698" s="126" t="s">
        <v>8522</v>
      </c>
      <c r="AY4698" s="126" t="s">
        <v>8521</v>
      </c>
      <c r="AZ4698" s="126" t="s">
        <v>8522</v>
      </c>
      <c r="BA4698" s="126" t="str">
        <f t="shared" si="557"/>
        <v>RY6</v>
      </c>
    </row>
    <row r="4699" spans="48:53" hidden="1" x14ac:dyDescent="0.3">
      <c r="AV4699" s="115" t="str">
        <f t="shared" si="556"/>
        <v>RY6WEST LODGE SURGERY</v>
      </c>
      <c r="AW4699" s="126" t="s">
        <v>8543</v>
      </c>
      <c r="AX4699" s="126" t="s">
        <v>8544</v>
      </c>
      <c r="AY4699" s="126" t="s">
        <v>8543</v>
      </c>
      <c r="AZ4699" s="126" t="s">
        <v>8544</v>
      </c>
      <c r="BA4699" s="126" t="str">
        <f t="shared" si="557"/>
        <v>RY6</v>
      </c>
    </row>
    <row r="4700" spans="48:53" hidden="1" x14ac:dyDescent="0.3">
      <c r="AV4700" s="115" t="str">
        <f t="shared" si="556"/>
        <v>RY6WESTGATE SURGERY</v>
      </c>
      <c r="AW4700" s="126" t="s">
        <v>8479</v>
      </c>
      <c r="AX4700" s="126" t="s">
        <v>8480</v>
      </c>
      <c r="AY4700" s="126" t="s">
        <v>8479</v>
      </c>
      <c r="AZ4700" s="126" t="s">
        <v>8480</v>
      </c>
      <c r="BA4700" s="126" t="str">
        <f t="shared" si="557"/>
        <v>RY6</v>
      </c>
    </row>
    <row r="4701" spans="48:53" hidden="1" x14ac:dyDescent="0.3">
      <c r="AV4701" s="115" t="str">
        <f t="shared" si="556"/>
        <v>RY6WETHERBY HEALTH CENTRE</v>
      </c>
      <c r="AW4701" s="126" t="s">
        <v>8481</v>
      </c>
      <c r="AX4701" s="126" t="s">
        <v>8482</v>
      </c>
      <c r="AY4701" s="126" t="s">
        <v>8481</v>
      </c>
      <c r="AZ4701" s="126" t="s">
        <v>8482</v>
      </c>
      <c r="BA4701" s="126" t="str">
        <f t="shared" si="557"/>
        <v>RY6</v>
      </c>
    </row>
    <row r="4702" spans="48:53" hidden="1" x14ac:dyDescent="0.3">
      <c r="AV4702" s="115" t="str">
        <f t="shared" si="556"/>
        <v>RY6WHARFEDALE HOSPITAL</v>
      </c>
      <c r="AW4702" s="126" t="s">
        <v>7335</v>
      </c>
      <c r="AX4702" s="126" t="s">
        <v>7336</v>
      </c>
      <c r="AY4702" s="126" t="s">
        <v>7335</v>
      </c>
      <c r="AZ4702" s="126" t="s">
        <v>7336</v>
      </c>
      <c r="BA4702" s="126" t="str">
        <f t="shared" si="557"/>
        <v>RY6</v>
      </c>
    </row>
    <row r="4703" spans="48:53" hidden="1" x14ac:dyDescent="0.3">
      <c r="AV4703" s="115" t="str">
        <f t="shared" si="556"/>
        <v>RY6WHITEHALL SURGERY</v>
      </c>
      <c r="AW4703" s="126" t="s">
        <v>8523</v>
      </c>
      <c r="AX4703" s="126" t="s">
        <v>8524</v>
      </c>
      <c r="AY4703" s="126" t="s">
        <v>8523</v>
      </c>
      <c r="AZ4703" s="126" t="s">
        <v>8524</v>
      </c>
      <c r="BA4703" s="126" t="str">
        <f t="shared" si="557"/>
        <v>RY6</v>
      </c>
    </row>
    <row r="4704" spans="48:53" hidden="1" x14ac:dyDescent="0.3">
      <c r="AV4704" s="115" t="str">
        <f t="shared" si="556"/>
        <v>RY6WIRA HOUSE</v>
      </c>
      <c r="AW4704" s="126" t="s">
        <v>8483</v>
      </c>
      <c r="AX4704" s="126" t="s">
        <v>8484</v>
      </c>
      <c r="AY4704" s="126" t="s">
        <v>8483</v>
      </c>
      <c r="AZ4704" s="126" t="s">
        <v>8484</v>
      </c>
      <c r="BA4704" s="126" t="str">
        <f t="shared" si="557"/>
        <v>RY6</v>
      </c>
    </row>
    <row r="4705" spans="48:53" hidden="1" x14ac:dyDescent="0.3">
      <c r="AV4705" s="115" t="str">
        <f t="shared" si="556"/>
        <v>RY6WOODHOUSE HEALTH CENTRE</v>
      </c>
      <c r="AW4705" s="126" t="s">
        <v>8485</v>
      </c>
      <c r="AX4705" s="126" t="s">
        <v>8486</v>
      </c>
      <c r="AY4705" s="126" t="s">
        <v>8485</v>
      </c>
      <c r="AZ4705" s="126" t="s">
        <v>8486</v>
      </c>
      <c r="BA4705" s="126" t="str">
        <f t="shared" si="557"/>
        <v>RY6</v>
      </c>
    </row>
    <row r="4706" spans="48:53" hidden="1" x14ac:dyDescent="0.3">
      <c r="AV4706" s="115" t="str">
        <f t="shared" si="556"/>
        <v>RY6WOODSLEY ROAD HEALTH CENTRE</v>
      </c>
      <c r="AW4706" s="126" t="s">
        <v>8487</v>
      </c>
      <c r="AX4706" s="126" t="s">
        <v>8488</v>
      </c>
      <c r="AY4706" s="126" t="s">
        <v>8487</v>
      </c>
      <c r="AZ4706" s="126" t="s">
        <v>8488</v>
      </c>
      <c r="BA4706" s="126" t="str">
        <f t="shared" si="557"/>
        <v>RY6</v>
      </c>
    </row>
    <row r="4707" spans="48:53" hidden="1" x14ac:dyDescent="0.3">
      <c r="AV4707" s="115" t="str">
        <f t="shared" si="556"/>
        <v>RY6WORTLEY BECK HEALTH CENTRE</v>
      </c>
      <c r="AW4707" s="126" t="s">
        <v>8489</v>
      </c>
      <c r="AX4707" s="126" t="s">
        <v>8490</v>
      </c>
      <c r="AY4707" s="126" t="s">
        <v>8489</v>
      </c>
      <c r="AZ4707" s="126" t="s">
        <v>8490</v>
      </c>
      <c r="BA4707" s="126" t="str">
        <f t="shared" si="557"/>
        <v>RY6</v>
      </c>
    </row>
    <row r="4708" spans="48:53" hidden="1" x14ac:dyDescent="0.3">
      <c r="AV4708" s="115" t="str">
        <f t="shared" si="556"/>
        <v>RY6YEADON HEALTH CENTRE</v>
      </c>
      <c r="AW4708" s="126" t="s">
        <v>8491</v>
      </c>
      <c r="AX4708" s="126" t="s">
        <v>8492</v>
      </c>
      <c r="AY4708" s="126" t="s">
        <v>8491</v>
      </c>
      <c r="AZ4708" s="126" t="s">
        <v>8492</v>
      </c>
      <c r="BA4708" s="126" t="str">
        <f t="shared" si="557"/>
        <v>RY6</v>
      </c>
    </row>
    <row r="4709" spans="48:53" hidden="1" x14ac:dyDescent="0.3">
      <c r="AV4709" s="115" t="str">
        <f t="shared" si="556"/>
        <v>RY6YORK STREET PRACTICE</v>
      </c>
      <c r="AW4709" s="126" t="s">
        <v>8493</v>
      </c>
      <c r="AX4709" s="126" t="s">
        <v>8494</v>
      </c>
      <c r="AY4709" s="126" t="s">
        <v>8493</v>
      </c>
      <c r="AZ4709" s="126" t="s">
        <v>8494</v>
      </c>
      <c r="BA4709" s="126" t="str">
        <f t="shared" si="557"/>
        <v>RY6</v>
      </c>
    </row>
    <row r="4710" spans="48:53" hidden="1" x14ac:dyDescent="0.3">
      <c r="AV4710" s="115" t="str">
        <f t="shared" si="556"/>
        <v>RY6YORK TOWERS</v>
      </c>
      <c r="AW4710" s="126" t="s">
        <v>7337</v>
      </c>
      <c r="AX4710" s="126" t="s">
        <v>3090</v>
      </c>
      <c r="AY4710" s="126" t="s">
        <v>7337</v>
      </c>
      <c r="AZ4710" s="126" t="s">
        <v>3090</v>
      </c>
      <c r="BA4710" s="126" t="str">
        <f t="shared" si="557"/>
        <v>RY6</v>
      </c>
    </row>
    <row r="4711" spans="48:53" hidden="1" x14ac:dyDescent="0.3">
      <c r="AV4711" s="115" t="str">
        <f t="shared" si="556"/>
        <v>RY8AMBERLEY HOUSE</v>
      </c>
      <c r="AW4711" s="126" t="s">
        <v>8787</v>
      </c>
      <c r="AX4711" s="126" t="s">
        <v>8788</v>
      </c>
      <c r="AY4711" s="126" t="s">
        <v>8787</v>
      </c>
      <c r="AZ4711" s="126" t="s">
        <v>8788</v>
      </c>
      <c r="BA4711" s="126" t="str">
        <f t="shared" si="557"/>
        <v>RY8</v>
      </c>
    </row>
    <row r="4712" spans="48:53" hidden="1" x14ac:dyDescent="0.3">
      <c r="AV4712" s="115" t="str">
        <f t="shared" si="556"/>
        <v>RY8ASH GREEN</v>
      </c>
      <c r="AW4712" s="126" t="s">
        <v>7368</v>
      </c>
      <c r="AX4712" s="126" t="s">
        <v>7369</v>
      </c>
      <c r="AY4712" s="126" t="s">
        <v>7368</v>
      </c>
      <c r="AZ4712" s="126" t="s">
        <v>7369</v>
      </c>
      <c r="BA4712" s="126" t="str">
        <f t="shared" si="557"/>
        <v>RY8</v>
      </c>
    </row>
    <row r="4713" spans="48:53" hidden="1" x14ac:dyDescent="0.3">
      <c r="AV4713" s="115" t="str">
        <f t="shared" si="556"/>
        <v>RY8ASHBY &amp; DISTRICT HOSPITAL</v>
      </c>
      <c r="AW4713" s="126" t="s">
        <v>7404</v>
      </c>
      <c r="AX4713" s="126" t="s">
        <v>7405</v>
      </c>
      <c r="AY4713" s="126" t="s">
        <v>7404</v>
      </c>
      <c r="AZ4713" s="126" t="s">
        <v>7405</v>
      </c>
      <c r="BA4713" s="126" t="str">
        <f t="shared" si="557"/>
        <v>RY8</v>
      </c>
    </row>
    <row r="4714" spans="48:53" hidden="1" x14ac:dyDescent="0.3">
      <c r="AV4714" s="115" t="str">
        <f t="shared" si="556"/>
        <v>RY8BABINGTON HOSPITAL</v>
      </c>
      <c r="AW4714" s="126" t="s">
        <v>7396</v>
      </c>
      <c r="AX4714" s="126" t="s">
        <v>7397</v>
      </c>
      <c r="AY4714" s="126" t="s">
        <v>7396</v>
      </c>
      <c r="AZ4714" s="126" t="s">
        <v>7397</v>
      </c>
      <c r="BA4714" s="126" t="str">
        <f t="shared" si="557"/>
        <v>RY8</v>
      </c>
    </row>
    <row r="4715" spans="48:53" hidden="1" x14ac:dyDescent="0.3">
      <c r="AV4715" s="115" t="str">
        <f t="shared" si="556"/>
        <v>RY8BABINGTON HOSPITAL 2</v>
      </c>
      <c r="AW4715" s="126" t="s">
        <v>7349</v>
      </c>
      <c r="AX4715" s="126" t="s">
        <v>7350</v>
      </c>
      <c r="AY4715" s="126" t="s">
        <v>7349</v>
      </c>
      <c r="AZ4715" s="126" t="s">
        <v>7350</v>
      </c>
      <c r="BA4715" s="126" t="str">
        <f t="shared" si="557"/>
        <v>RY8</v>
      </c>
    </row>
    <row r="4716" spans="48:53" hidden="1" x14ac:dyDescent="0.3">
      <c r="AV4716" s="115" t="str">
        <f t="shared" si="556"/>
        <v>RY8BOLSOVER HOSPITAL</v>
      </c>
      <c r="AW4716" s="126" t="s">
        <v>7468</v>
      </c>
      <c r="AX4716" s="126" t="s">
        <v>7469</v>
      </c>
      <c r="AY4716" s="126" t="s">
        <v>7468</v>
      </c>
      <c r="AZ4716" s="126" t="s">
        <v>7469</v>
      </c>
      <c r="BA4716" s="126" t="str">
        <f t="shared" si="557"/>
        <v>RY8</v>
      </c>
    </row>
    <row r="4717" spans="48:53" hidden="1" x14ac:dyDescent="0.3">
      <c r="AV4717" s="115" t="str">
        <f t="shared" si="556"/>
        <v>RY8BUXTON COTTAGE HOSPITAL</v>
      </c>
      <c r="AW4717" s="126" t="s">
        <v>7347</v>
      </c>
      <c r="AX4717" s="126" t="s">
        <v>7348</v>
      </c>
      <c r="AY4717" s="126" t="s">
        <v>7347</v>
      </c>
      <c r="AZ4717" s="126" t="s">
        <v>7348</v>
      </c>
      <c r="BA4717" s="126" t="str">
        <f t="shared" si="557"/>
        <v>RY8</v>
      </c>
    </row>
    <row r="4718" spans="48:53" hidden="1" x14ac:dyDescent="0.3">
      <c r="AV4718" s="115" t="str">
        <f t="shared" si="556"/>
        <v>RY8BUXTON HOSPITAL</v>
      </c>
      <c r="AW4718" s="126" t="s">
        <v>7365</v>
      </c>
      <c r="AX4718" s="126" t="s">
        <v>7366</v>
      </c>
      <c r="AY4718" s="126" t="s">
        <v>7365</v>
      </c>
      <c r="AZ4718" s="126" t="s">
        <v>7366</v>
      </c>
      <c r="BA4718" s="126" t="str">
        <f t="shared" si="557"/>
        <v>RY8</v>
      </c>
    </row>
    <row r="4719" spans="48:53" hidden="1" x14ac:dyDescent="0.3">
      <c r="AV4719" s="115" t="str">
        <f t="shared" si="556"/>
        <v>RY8CARDIOLOGY - ILKESTON</v>
      </c>
      <c r="AW4719" s="126" t="s">
        <v>7422</v>
      </c>
      <c r="AX4719" s="126" t="s">
        <v>7423</v>
      </c>
      <c r="AY4719" s="126" t="s">
        <v>7422</v>
      </c>
      <c r="AZ4719" s="126" t="s">
        <v>7423</v>
      </c>
      <c r="BA4719" s="126" t="str">
        <f t="shared" si="557"/>
        <v>RY8</v>
      </c>
    </row>
    <row r="4720" spans="48:53" hidden="1" x14ac:dyDescent="0.3">
      <c r="AV4720" s="115" t="str">
        <f t="shared" si="556"/>
        <v>RY8CARDIOLOGY - LONG EATON</v>
      </c>
      <c r="AW4720" s="126" t="s">
        <v>7459</v>
      </c>
      <c r="AX4720" s="126" t="s">
        <v>7460</v>
      </c>
      <c r="AY4720" s="126" t="s">
        <v>7459</v>
      </c>
      <c r="AZ4720" s="126" t="s">
        <v>7460</v>
      </c>
      <c r="BA4720" s="126" t="str">
        <f t="shared" si="557"/>
        <v>RY8</v>
      </c>
    </row>
    <row r="4721" spans="48:53" hidden="1" x14ac:dyDescent="0.3">
      <c r="AV4721" s="115" t="str">
        <f t="shared" si="556"/>
        <v>RY8CAVENDISH HOSPITAL</v>
      </c>
      <c r="AW4721" s="126" t="s">
        <v>7470</v>
      </c>
      <c r="AX4721" s="126" t="s">
        <v>7471</v>
      </c>
      <c r="AY4721" s="126" t="s">
        <v>7470</v>
      </c>
      <c r="AZ4721" s="126" t="s">
        <v>7471</v>
      </c>
      <c r="BA4721" s="126" t="str">
        <f t="shared" si="557"/>
        <v>RY8</v>
      </c>
    </row>
    <row r="4722" spans="48:53" hidden="1" x14ac:dyDescent="0.3">
      <c r="AV4722" s="115" t="str">
        <f t="shared" si="556"/>
        <v>RY8CLAY CROSS HOSPITAL</v>
      </c>
      <c r="AW4722" s="126" t="s">
        <v>7466</v>
      </c>
      <c r="AX4722" s="126" t="s">
        <v>7467</v>
      </c>
      <c r="AY4722" s="126" t="s">
        <v>7466</v>
      </c>
      <c r="AZ4722" s="126" t="s">
        <v>7467</v>
      </c>
      <c r="BA4722" s="126" t="str">
        <f t="shared" si="557"/>
        <v>RY8</v>
      </c>
    </row>
    <row r="4723" spans="48:53" hidden="1" x14ac:dyDescent="0.3">
      <c r="AV4723" s="115" t="str">
        <f t="shared" si="556"/>
        <v>RY8COALVILLE COMMUNITY HOSPITAL</v>
      </c>
      <c r="AW4723" s="126" t="s">
        <v>7372</v>
      </c>
      <c r="AX4723" s="126" t="s">
        <v>7373</v>
      </c>
      <c r="AY4723" s="126" t="s">
        <v>7372</v>
      </c>
      <c r="AZ4723" s="126" t="s">
        <v>7373</v>
      </c>
      <c r="BA4723" s="126" t="str">
        <f t="shared" si="557"/>
        <v>RY8</v>
      </c>
    </row>
    <row r="4724" spans="48:53" hidden="1" x14ac:dyDescent="0.3">
      <c r="AV4724" s="115" t="str">
        <f t="shared" si="556"/>
        <v>RY8COMMUNITY PAEDIATRICS</v>
      </c>
      <c r="AW4724" s="126" t="s">
        <v>7499</v>
      </c>
      <c r="AX4724" s="126" t="s">
        <v>3730</v>
      </c>
      <c r="AY4724" s="126" t="s">
        <v>7499</v>
      </c>
      <c r="AZ4724" s="126" t="s">
        <v>3730</v>
      </c>
      <c r="BA4724" s="126" t="str">
        <f t="shared" si="557"/>
        <v>RY8</v>
      </c>
    </row>
    <row r="4725" spans="48:53" hidden="1" x14ac:dyDescent="0.3">
      <c r="AV4725" s="115" t="str">
        <f t="shared" si="556"/>
        <v>RY8DERBYSHIRE COUNTY PCT HEALTH PROMOTION</v>
      </c>
      <c r="AW4725" s="126" t="s">
        <v>7475</v>
      </c>
      <c r="AX4725" s="126" t="s">
        <v>7476</v>
      </c>
      <c r="AY4725" s="126" t="s">
        <v>7475</v>
      </c>
      <c r="AZ4725" s="126" t="s">
        <v>7476</v>
      </c>
      <c r="BA4725" s="126" t="str">
        <f t="shared" si="557"/>
        <v>RY8</v>
      </c>
    </row>
    <row r="4726" spans="48:53" hidden="1" x14ac:dyDescent="0.3">
      <c r="AV4726" s="115" t="str">
        <f t="shared" si="556"/>
        <v>RY8DRONFIELD CIVIC HALL</v>
      </c>
      <c r="AW4726" s="126" t="s">
        <v>7340</v>
      </c>
      <c r="AX4726" s="126" t="s">
        <v>7341</v>
      </c>
      <c r="AY4726" s="126" t="s">
        <v>7340</v>
      </c>
      <c r="AZ4726" s="126" t="s">
        <v>7341</v>
      </c>
      <c r="BA4726" s="126" t="str">
        <f t="shared" si="557"/>
        <v>RY8</v>
      </c>
    </row>
    <row r="4727" spans="48:53" hidden="1" x14ac:dyDescent="0.3">
      <c r="AV4727" s="115" t="str">
        <f t="shared" si="556"/>
        <v>RY8EAR NOSE &amp; THROAT - ILKESTON</v>
      </c>
      <c r="AW4727" s="126" t="s">
        <v>7424</v>
      </c>
      <c r="AX4727" s="126" t="s">
        <v>7425</v>
      </c>
      <c r="AY4727" s="126" t="s">
        <v>7424</v>
      </c>
      <c r="AZ4727" s="126" t="s">
        <v>7425</v>
      </c>
      <c r="BA4727" s="126" t="str">
        <f t="shared" si="557"/>
        <v>RY8</v>
      </c>
    </row>
    <row r="4728" spans="48:53" hidden="1" x14ac:dyDescent="0.3">
      <c r="AV4728" s="115" t="str">
        <f t="shared" si="556"/>
        <v>RY8EAR NOSE &amp; THROAT (ADH)</v>
      </c>
      <c r="AW4728" s="126" t="s">
        <v>7477</v>
      </c>
      <c r="AX4728" s="126" t="s">
        <v>7478</v>
      </c>
      <c r="AY4728" s="126" t="s">
        <v>7477</v>
      </c>
      <c r="AZ4728" s="126" t="s">
        <v>7478</v>
      </c>
      <c r="BA4728" s="126" t="str">
        <f t="shared" si="557"/>
        <v>RY8</v>
      </c>
    </row>
    <row r="4729" spans="48:53" hidden="1" x14ac:dyDescent="0.3">
      <c r="AV4729" s="115" t="str">
        <f t="shared" si="556"/>
        <v>RY8EAR NOSE &amp; THROAT (CCH)</v>
      </c>
      <c r="AW4729" s="126" t="s">
        <v>7479</v>
      </c>
      <c r="AX4729" s="126" t="s">
        <v>7480</v>
      </c>
      <c r="AY4729" s="126" t="s">
        <v>7479</v>
      </c>
      <c r="AZ4729" s="126" t="s">
        <v>7480</v>
      </c>
      <c r="BA4729" s="126" t="str">
        <f t="shared" si="557"/>
        <v>RY8</v>
      </c>
    </row>
    <row r="4730" spans="48:53" hidden="1" x14ac:dyDescent="0.3">
      <c r="AV4730" s="115" t="str">
        <f t="shared" si="556"/>
        <v>RY8EAR NOSE &amp; THROAT (LH)</v>
      </c>
      <c r="AW4730" s="126" t="s">
        <v>7481</v>
      </c>
      <c r="AX4730" s="126" t="s">
        <v>7482</v>
      </c>
      <c r="AY4730" s="126" t="s">
        <v>7481</v>
      </c>
      <c r="AZ4730" s="126" t="s">
        <v>7482</v>
      </c>
      <c r="BA4730" s="126" t="str">
        <f t="shared" si="557"/>
        <v>RY8</v>
      </c>
    </row>
    <row r="4731" spans="48:53" hidden="1" x14ac:dyDescent="0.3">
      <c r="AV4731" s="115" t="str">
        <f t="shared" si="556"/>
        <v>RY8EAR NOSE &amp; THROAT HMH</v>
      </c>
      <c r="AW4731" s="126" t="s">
        <v>7374</v>
      </c>
      <c r="AX4731" s="126" t="s">
        <v>7375</v>
      </c>
      <c r="AY4731" s="126" t="s">
        <v>7374</v>
      </c>
      <c r="AZ4731" s="126" t="s">
        <v>7375</v>
      </c>
      <c r="BA4731" s="126" t="str">
        <f t="shared" si="557"/>
        <v>RY8</v>
      </c>
    </row>
    <row r="4732" spans="48:53" hidden="1" x14ac:dyDescent="0.3">
      <c r="AV4732" s="115" t="str">
        <f t="shared" si="556"/>
        <v>RY8ENT - LONG EATON</v>
      </c>
      <c r="AW4732" s="126" t="s">
        <v>7461</v>
      </c>
      <c r="AX4732" s="126" t="s">
        <v>7462</v>
      </c>
      <c r="AY4732" s="126" t="s">
        <v>7461</v>
      </c>
      <c r="AZ4732" s="126" t="s">
        <v>7462</v>
      </c>
      <c r="BA4732" s="126" t="str">
        <f t="shared" si="557"/>
        <v>RY8</v>
      </c>
    </row>
    <row r="4733" spans="48:53" hidden="1" x14ac:dyDescent="0.3">
      <c r="AV4733" s="115" t="str">
        <f t="shared" si="556"/>
        <v>RY8FEILDING PALMER COTTAGE HOSPITAL</v>
      </c>
      <c r="AW4733" s="126" t="s">
        <v>7384</v>
      </c>
      <c r="AX4733" s="126" t="s">
        <v>7385</v>
      </c>
      <c r="AY4733" s="126" t="s">
        <v>7384</v>
      </c>
      <c r="AZ4733" s="126" t="s">
        <v>7385</v>
      </c>
      <c r="BA4733" s="126" t="str">
        <f t="shared" si="557"/>
        <v>RY8</v>
      </c>
    </row>
    <row r="4734" spans="48:53" hidden="1" x14ac:dyDescent="0.3">
      <c r="AV4734" s="115" t="str">
        <f t="shared" si="556"/>
        <v>RY8FEILDING PALMER HOSPITAL</v>
      </c>
      <c r="AW4734" s="126" t="s">
        <v>7483</v>
      </c>
      <c r="AX4734" s="126" t="s">
        <v>7484</v>
      </c>
      <c r="AY4734" s="126" t="s">
        <v>7483</v>
      </c>
      <c r="AZ4734" s="126" t="s">
        <v>7484</v>
      </c>
      <c r="BA4734" s="126" t="str">
        <f t="shared" si="557"/>
        <v>RY8</v>
      </c>
    </row>
    <row r="4735" spans="48:53" hidden="1" x14ac:dyDescent="0.3">
      <c r="AV4735" s="115" t="str">
        <f t="shared" si="556"/>
        <v>RY8GASTROENTEROLOGY - HMH</v>
      </c>
      <c r="AW4735" s="126" t="s">
        <v>7376</v>
      </c>
      <c r="AX4735" s="126" t="s">
        <v>7377</v>
      </c>
      <c r="AY4735" s="126" t="s">
        <v>7376</v>
      </c>
      <c r="AZ4735" s="126" t="s">
        <v>7377</v>
      </c>
      <c r="BA4735" s="126" t="str">
        <f t="shared" si="557"/>
        <v>RY8</v>
      </c>
    </row>
    <row r="4736" spans="48:53" hidden="1" x14ac:dyDescent="0.3">
      <c r="AV4736" s="115" t="str">
        <f t="shared" si="556"/>
        <v>RY8GASTROENTEROLOGY - ILKESTON</v>
      </c>
      <c r="AW4736" s="126" t="s">
        <v>7426</v>
      </c>
      <c r="AX4736" s="126" t="s">
        <v>7427</v>
      </c>
      <c r="AY4736" s="126" t="s">
        <v>7426</v>
      </c>
      <c r="AZ4736" s="126" t="s">
        <v>7427</v>
      </c>
      <c r="BA4736" s="126" t="str">
        <f t="shared" si="557"/>
        <v>RY8</v>
      </c>
    </row>
    <row r="4737" spans="48:53" hidden="1" x14ac:dyDescent="0.3">
      <c r="AV4737" s="115" t="str">
        <f t="shared" si="556"/>
        <v>RY8GASTROENTEROLOGY - LONG EATON</v>
      </c>
      <c r="AW4737" s="126" t="s">
        <v>7455</v>
      </c>
      <c r="AX4737" s="126" t="s">
        <v>7456</v>
      </c>
      <c r="AY4737" s="126" t="s">
        <v>7455</v>
      </c>
      <c r="AZ4737" s="126" t="s">
        <v>7456</v>
      </c>
      <c r="BA4737" s="126" t="str">
        <f t="shared" si="557"/>
        <v>RY8</v>
      </c>
    </row>
    <row r="4738" spans="48:53" hidden="1" x14ac:dyDescent="0.3">
      <c r="AV4738" s="115" t="str">
        <f t="shared" si="556"/>
        <v>RY8GASTROENTEROLOGY - RIPLEY</v>
      </c>
      <c r="AW4738" s="126" t="s">
        <v>7408</v>
      </c>
      <c r="AX4738" s="126" t="s">
        <v>7409</v>
      </c>
      <c r="AY4738" s="126" t="s">
        <v>7408</v>
      </c>
      <c r="AZ4738" s="126" t="s">
        <v>7409</v>
      </c>
      <c r="BA4738" s="126" t="str">
        <f t="shared" si="557"/>
        <v>RY8</v>
      </c>
    </row>
    <row r="4739" spans="48:53" hidden="1" x14ac:dyDescent="0.3">
      <c r="AV4739" s="115" t="str">
        <f t="shared" si="556"/>
        <v>RY8GASTROENTEROLOGY DPT(CCH)</v>
      </c>
      <c r="AW4739" s="126" t="s">
        <v>7485</v>
      </c>
      <c r="AX4739" s="126" t="s">
        <v>7486</v>
      </c>
      <c r="AY4739" s="126" t="s">
        <v>7485</v>
      </c>
      <c r="AZ4739" s="126" t="s">
        <v>7486</v>
      </c>
      <c r="BA4739" s="126" t="str">
        <f t="shared" si="557"/>
        <v>RY8</v>
      </c>
    </row>
    <row r="4740" spans="48:53" hidden="1" x14ac:dyDescent="0.3">
      <c r="AV4740" s="115" t="str">
        <f t="shared" si="556"/>
        <v>RY8GENERAL MEDICINE (ADH)</v>
      </c>
      <c r="AW4740" s="126" t="s">
        <v>7502</v>
      </c>
      <c r="AX4740" s="126" t="s">
        <v>7503</v>
      </c>
      <c r="AY4740" s="126" t="s">
        <v>7502</v>
      </c>
      <c r="AZ4740" s="126" t="s">
        <v>7503</v>
      </c>
      <c r="BA4740" s="126" t="str">
        <f t="shared" si="557"/>
        <v>RY8</v>
      </c>
    </row>
    <row r="4741" spans="48:53" hidden="1" x14ac:dyDescent="0.3">
      <c r="AV4741" s="115" t="str">
        <f t="shared" si="556"/>
        <v>RY8GENERAL MEDICINE (CCH)</v>
      </c>
      <c r="AW4741" s="126" t="s">
        <v>7500</v>
      </c>
      <c r="AX4741" s="126" t="s">
        <v>7501</v>
      </c>
      <c r="AY4741" s="126" t="s">
        <v>7500</v>
      </c>
      <c r="AZ4741" s="126" t="s">
        <v>7501</v>
      </c>
      <c r="BA4741" s="126" t="str">
        <f t="shared" si="557"/>
        <v>RY8</v>
      </c>
    </row>
    <row r="4742" spans="48:53" hidden="1" x14ac:dyDescent="0.3">
      <c r="AV4742" s="115" t="str">
        <f t="shared" ref="AV4742:AV4805" si="558">CONCATENATE(LEFT(AW4742, 3),AX4742)</f>
        <v>RY8GERIATRIC MEDICINE</v>
      </c>
      <c r="AW4742" s="126" t="s">
        <v>7428</v>
      </c>
      <c r="AX4742" s="126" t="s">
        <v>7429</v>
      </c>
      <c r="AY4742" s="126" t="s">
        <v>7428</v>
      </c>
      <c r="AZ4742" s="126" t="s">
        <v>7429</v>
      </c>
      <c r="BA4742" s="126" t="str">
        <f t="shared" ref="BA4742:BA4805" si="559">LEFT(AY4742,3)</f>
        <v>RY8</v>
      </c>
    </row>
    <row r="4743" spans="48:53" hidden="1" x14ac:dyDescent="0.3">
      <c r="AV4743" s="115" t="str">
        <f t="shared" si="558"/>
        <v>RY8GERIATRIC MEDICINE - BABINGTON</v>
      </c>
      <c r="AW4743" s="126" t="s">
        <v>7406</v>
      </c>
      <c r="AX4743" s="126" t="s">
        <v>7407</v>
      </c>
      <c r="AY4743" s="126" t="s">
        <v>7406</v>
      </c>
      <c r="AZ4743" s="126" t="s">
        <v>7407</v>
      </c>
      <c r="BA4743" s="126" t="str">
        <f t="shared" si="559"/>
        <v>RY8</v>
      </c>
    </row>
    <row r="4744" spans="48:53" hidden="1" x14ac:dyDescent="0.3">
      <c r="AV4744" s="115" t="str">
        <f t="shared" si="558"/>
        <v>RY8GERIATRIC MEDICINE - RIPLEY</v>
      </c>
      <c r="AW4744" s="126" t="s">
        <v>7410</v>
      </c>
      <c r="AX4744" s="126" t="s">
        <v>7411</v>
      </c>
      <c r="AY4744" s="126" t="s">
        <v>7410</v>
      </c>
      <c r="AZ4744" s="126" t="s">
        <v>7411</v>
      </c>
      <c r="BA4744" s="126" t="str">
        <f t="shared" si="559"/>
        <v>RY8</v>
      </c>
    </row>
    <row r="4745" spans="48:53" hidden="1" x14ac:dyDescent="0.3">
      <c r="AV4745" s="115" t="str">
        <f t="shared" si="558"/>
        <v>RY8GYNAECOLOGY - HMH</v>
      </c>
      <c r="AW4745" s="126" t="s">
        <v>7378</v>
      </c>
      <c r="AX4745" s="126" t="s">
        <v>7379</v>
      </c>
      <c r="AY4745" s="126" t="s">
        <v>7378</v>
      </c>
      <c r="AZ4745" s="126" t="s">
        <v>7379</v>
      </c>
      <c r="BA4745" s="126" t="str">
        <f t="shared" si="559"/>
        <v>RY8</v>
      </c>
    </row>
    <row r="4746" spans="48:53" hidden="1" x14ac:dyDescent="0.3">
      <c r="AV4746" s="115" t="str">
        <f t="shared" si="558"/>
        <v>RY8GYNAECOLOGY - ILKESTON</v>
      </c>
      <c r="AW4746" s="126" t="s">
        <v>7430</v>
      </c>
      <c r="AX4746" s="126" t="s">
        <v>7431</v>
      </c>
      <c r="AY4746" s="126" t="s">
        <v>7430</v>
      </c>
      <c r="AZ4746" s="126" t="s">
        <v>7431</v>
      </c>
      <c r="BA4746" s="126" t="str">
        <f t="shared" si="559"/>
        <v>RY8</v>
      </c>
    </row>
    <row r="4747" spans="48:53" hidden="1" x14ac:dyDescent="0.3">
      <c r="AV4747" s="115" t="str">
        <f t="shared" si="558"/>
        <v>RY8GYNAECOLOGY - LONG EATON</v>
      </c>
      <c r="AW4747" s="126" t="s">
        <v>7457</v>
      </c>
      <c r="AX4747" s="126" t="s">
        <v>7458</v>
      </c>
      <c r="AY4747" s="126" t="s">
        <v>7457</v>
      </c>
      <c r="AZ4747" s="126" t="s">
        <v>7458</v>
      </c>
      <c r="BA4747" s="126" t="str">
        <f t="shared" si="559"/>
        <v>RY8</v>
      </c>
    </row>
    <row r="4748" spans="48:53" hidden="1" x14ac:dyDescent="0.3">
      <c r="AV4748" s="115" t="str">
        <f t="shared" si="558"/>
        <v>RY8GYNAECOLOGY - RIPLEY</v>
      </c>
      <c r="AW4748" s="126" t="s">
        <v>7412</v>
      </c>
      <c r="AX4748" s="126" t="s">
        <v>7413</v>
      </c>
      <c r="AY4748" s="126" t="s">
        <v>7412</v>
      </c>
      <c r="AZ4748" s="126" t="s">
        <v>7413</v>
      </c>
      <c r="BA4748" s="126" t="str">
        <f t="shared" si="559"/>
        <v>RY8</v>
      </c>
    </row>
    <row r="4749" spans="48:53" hidden="1" x14ac:dyDescent="0.3">
      <c r="AV4749" s="115" t="str">
        <f t="shared" si="558"/>
        <v>RY8HARBOROUGH OUT PATIENTS</v>
      </c>
      <c r="AW4749" s="126" t="s">
        <v>7487</v>
      </c>
      <c r="AX4749" s="126" t="s">
        <v>7488</v>
      </c>
      <c r="AY4749" s="126" t="s">
        <v>7487</v>
      </c>
      <c r="AZ4749" s="126" t="s">
        <v>7488</v>
      </c>
      <c r="BA4749" s="126" t="str">
        <f t="shared" si="559"/>
        <v>RY8</v>
      </c>
    </row>
    <row r="4750" spans="48:53" hidden="1" x14ac:dyDescent="0.3">
      <c r="AV4750" s="115" t="str">
        <f t="shared" si="558"/>
        <v>RY8HAZELWOOD</v>
      </c>
      <c r="AW4750" s="126" t="s">
        <v>7472</v>
      </c>
      <c r="AX4750" s="126" t="s">
        <v>1424</v>
      </c>
      <c r="AY4750" s="126" t="s">
        <v>7472</v>
      </c>
      <c r="AZ4750" s="126" t="s">
        <v>1424</v>
      </c>
      <c r="BA4750" s="126" t="str">
        <f t="shared" si="559"/>
        <v>RY8</v>
      </c>
    </row>
    <row r="4751" spans="48:53" hidden="1" x14ac:dyDescent="0.3">
      <c r="AV4751" s="115" t="str">
        <f t="shared" si="558"/>
        <v>RY8HEANOR MEMORIAL HOSPITAL</v>
      </c>
      <c r="AW4751" s="126" t="s">
        <v>7398</v>
      </c>
      <c r="AX4751" s="126" t="s">
        <v>7399</v>
      </c>
      <c r="AY4751" s="126" t="s">
        <v>7398</v>
      </c>
      <c r="AZ4751" s="126" t="s">
        <v>7399</v>
      </c>
      <c r="BA4751" s="126" t="str">
        <f t="shared" si="559"/>
        <v>RY8</v>
      </c>
    </row>
    <row r="4752" spans="48:53" hidden="1" x14ac:dyDescent="0.3">
      <c r="AV4752" s="115" t="str">
        <f t="shared" si="558"/>
        <v>RY8HEANOR MEMORIAL HOSPITAL 2</v>
      </c>
      <c r="AW4752" s="126" t="s">
        <v>7351</v>
      </c>
      <c r="AX4752" s="126" t="s">
        <v>7352</v>
      </c>
      <c r="AY4752" s="126" t="s">
        <v>7351</v>
      </c>
      <c r="AZ4752" s="126" t="s">
        <v>7352</v>
      </c>
      <c r="BA4752" s="126" t="str">
        <f t="shared" si="559"/>
        <v>RY8</v>
      </c>
    </row>
    <row r="4753" spans="48:53" hidden="1" x14ac:dyDescent="0.3">
      <c r="AV4753" s="115" t="str">
        <f t="shared" si="558"/>
        <v>RY8HINCKLEY &amp; BOSWORTH COMMUNITY HOSPITAL</v>
      </c>
      <c r="AW4753" s="126" t="s">
        <v>7401</v>
      </c>
      <c r="AX4753" s="126" t="s">
        <v>7402</v>
      </c>
      <c r="AY4753" s="126" t="s">
        <v>7401</v>
      </c>
      <c r="AZ4753" s="126" t="s">
        <v>7402</v>
      </c>
      <c r="BA4753" s="126" t="str">
        <f t="shared" si="559"/>
        <v>RY8</v>
      </c>
    </row>
    <row r="4754" spans="48:53" hidden="1" x14ac:dyDescent="0.3">
      <c r="AV4754" s="115" t="str">
        <f t="shared" si="558"/>
        <v>RY8HINCKLEY &amp; DISTRICT HOSP</v>
      </c>
      <c r="AW4754" s="126" t="s">
        <v>7489</v>
      </c>
      <c r="AX4754" s="126" t="s">
        <v>7490</v>
      </c>
      <c r="AY4754" s="126" t="s">
        <v>7489</v>
      </c>
      <c r="AZ4754" s="126" t="s">
        <v>7490</v>
      </c>
      <c r="BA4754" s="126" t="str">
        <f t="shared" si="559"/>
        <v>RY8</v>
      </c>
    </row>
    <row r="4755" spans="48:53" hidden="1" x14ac:dyDescent="0.3">
      <c r="AV4755" s="115" t="str">
        <f t="shared" si="558"/>
        <v>RY8HINCKLEY AND DISTRICT HOSPITAL</v>
      </c>
      <c r="AW4755" s="126" t="s">
        <v>7403</v>
      </c>
      <c r="AX4755" s="126" t="s">
        <v>4440</v>
      </c>
      <c r="AY4755" s="126" t="s">
        <v>7403</v>
      </c>
      <c r="AZ4755" s="126" t="s">
        <v>4440</v>
      </c>
      <c r="BA4755" s="126" t="str">
        <f t="shared" si="559"/>
        <v>RY8</v>
      </c>
    </row>
    <row r="4756" spans="48:53" hidden="1" x14ac:dyDescent="0.3">
      <c r="AV4756" s="115" t="str">
        <f t="shared" si="558"/>
        <v>RY8ILKESTON COMMUNITY HOSPITAL</v>
      </c>
      <c r="AW4756" s="126" t="s">
        <v>7473</v>
      </c>
      <c r="AX4756" s="126" t="s">
        <v>7474</v>
      </c>
      <c r="AY4756" s="126" t="s">
        <v>7473</v>
      </c>
      <c r="AZ4756" s="126" t="s">
        <v>7474</v>
      </c>
      <c r="BA4756" s="126" t="str">
        <f t="shared" si="559"/>
        <v>RY8</v>
      </c>
    </row>
    <row r="4757" spans="48:53" hidden="1" x14ac:dyDescent="0.3">
      <c r="AV4757" s="115" t="str">
        <f t="shared" si="558"/>
        <v>RY8ILKESTON HOSPITAL</v>
      </c>
      <c r="AW4757" s="126" t="s">
        <v>7355</v>
      </c>
      <c r="AX4757" s="126" t="s">
        <v>7356</v>
      </c>
      <c r="AY4757" s="126" t="s">
        <v>7355</v>
      </c>
      <c r="AZ4757" s="126" t="s">
        <v>7356</v>
      </c>
      <c r="BA4757" s="126" t="str">
        <f t="shared" si="559"/>
        <v>RY8</v>
      </c>
    </row>
    <row r="4758" spans="48:53" hidden="1" x14ac:dyDescent="0.3">
      <c r="AV4758" s="115" t="str">
        <f t="shared" si="558"/>
        <v>RY8LONG EATON HEALTH CENTRE</v>
      </c>
      <c r="AW4758" s="126" t="s">
        <v>8789</v>
      </c>
      <c r="AX4758" s="126" t="s">
        <v>8790</v>
      </c>
      <c r="AY4758" s="126" t="s">
        <v>8789</v>
      </c>
      <c r="AZ4758" s="126" t="s">
        <v>8790</v>
      </c>
      <c r="BA4758" s="126" t="str">
        <f t="shared" si="559"/>
        <v>RY8</v>
      </c>
    </row>
    <row r="4759" spans="48:53" hidden="1" x14ac:dyDescent="0.3">
      <c r="AV4759" s="115" t="str">
        <f t="shared" si="558"/>
        <v>RY8LOUGHBOROUGH HOSPITAL</v>
      </c>
      <c r="AW4759" s="126" t="s">
        <v>7364</v>
      </c>
      <c r="AX4759" s="126" t="s">
        <v>4430</v>
      </c>
      <c r="AY4759" s="126" t="s">
        <v>7364</v>
      </c>
      <c r="AZ4759" s="126" t="s">
        <v>4430</v>
      </c>
      <c r="BA4759" s="126" t="str">
        <f t="shared" si="559"/>
        <v>RY8</v>
      </c>
    </row>
    <row r="4760" spans="48:53" hidden="1" x14ac:dyDescent="0.3">
      <c r="AV4760" s="115" t="str">
        <f t="shared" si="558"/>
        <v>RY8MARKET HARBOROUGH &amp; DISTRICT HOSPITAL</v>
      </c>
      <c r="AW4760" s="126" t="s">
        <v>7386</v>
      </c>
      <c r="AX4760" s="126" t="s">
        <v>7387</v>
      </c>
      <c r="AY4760" s="126" t="s">
        <v>7386</v>
      </c>
      <c r="AZ4760" s="126" t="s">
        <v>7387</v>
      </c>
      <c r="BA4760" s="126" t="str">
        <f t="shared" si="559"/>
        <v>RY8</v>
      </c>
    </row>
    <row r="4761" spans="48:53" hidden="1" x14ac:dyDescent="0.3">
      <c r="AV4761" s="115" t="str">
        <f t="shared" si="558"/>
        <v>RY8MELTON MOWBRAY HOSPITAL</v>
      </c>
      <c r="AW4761" s="126" t="s">
        <v>7342</v>
      </c>
      <c r="AX4761" s="126" t="s">
        <v>4426</v>
      </c>
      <c r="AY4761" s="126" t="s">
        <v>7342</v>
      </c>
      <c r="AZ4761" s="126" t="s">
        <v>4426</v>
      </c>
      <c r="BA4761" s="126" t="str">
        <f t="shared" si="559"/>
        <v>RY8</v>
      </c>
    </row>
    <row r="4762" spans="48:53" hidden="1" x14ac:dyDescent="0.3">
      <c r="AV4762" s="115" t="str">
        <f t="shared" si="558"/>
        <v>RY8MELTON WAR MEMORIAL HOSPITAL</v>
      </c>
      <c r="AW4762" s="126" t="s">
        <v>7388</v>
      </c>
      <c r="AX4762" s="126" t="s">
        <v>7389</v>
      </c>
      <c r="AY4762" s="126" t="s">
        <v>7388</v>
      </c>
      <c r="AZ4762" s="126" t="s">
        <v>7389</v>
      </c>
      <c r="BA4762" s="126" t="str">
        <f t="shared" si="559"/>
        <v>RY8</v>
      </c>
    </row>
    <row r="4763" spans="48:53" hidden="1" x14ac:dyDescent="0.3">
      <c r="AV4763" s="115" t="str">
        <f t="shared" si="558"/>
        <v>RY8MMH OUT PATIENTS</v>
      </c>
      <c r="AW4763" s="126" t="s">
        <v>7491</v>
      </c>
      <c r="AX4763" s="126" t="s">
        <v>7492</v>
      </c>
      <c r="AY4763" s="126" t="s">
        <v>7491</v>
      </c>
      <c r="AZ4763" s="126" t="s">
        <v>7492</v>
      </c>
      <c r="BA4763" s="126" t="str">
        <f t="shared" si="559"/>
        <v>RY8</v>
      </c>
    </row>
    <row r="4764" spans="48:53" hidden="1" x14ac:dyDescent="0.3">
      <c r="AV4764" s="115" t="str">
        <f t="shared" si="558"/>
        <v>RY8NEPHROLOGY - LONG EATON</v>
      </c>
      <c r="AW4764" s="126" t="s">
        <v>7451</v>
      </c>
      <c r="AX4764" s="126" t="s">
        <v>7452</v>
      </c>
      <c r="AY4764" s="126" t="s">
        <v>7451</v>
      </c>
      <c r="AZ4764" s="126" t="s">
        <v>7452</v>
      </c>
      <c r="BA4764" s="126" t="str">
        <f t="shared" si="559"/>
        <v>RY8</v>
      </c>
    </row>
    <row r="4765" spans="48:53" hidden="1" x14ac:dyDescent="0.3">
      <c r="AV4765" s="115" t="str">
        <f t="shared" si="558"/>
        <v>RY8NEWHOLME HOSPITAL</v>
      </c>
      <c r="AW4765" s="126" t="s">
        <v>7465</v>
      </c>
      <c r="AX4765" s="126" t="s">
        <v>1919</v>
      </c>
      <c r="AY4765" s="126" t="s">
        <v>7465</v>
      </c>
      <c r="AZ4765" s="126" t="s">
        <v>1919</v>
      </c>
      <c r="BA4765" s="126" t="str">
        <f t="shared" si="559"/>
        <v>RY8</v>
      </c>
    </row>
    <row r="4766" spans="48:53" hidden="1" x14ac:dyDescent="0.3">
      <c r="AV4766" s="115" t="str">
        <f t="shared" si="558"/>
        <v>RY8OLD VICARAGE</v>
      </c>
      <c r="AW4766" s="126" t="s">
        <v>7395</v>
      </c>
      <c r="AX4766" s="126" t="s">
        <v>5026</v>
      </c>
      <c r="AY4766" s="126" t="s">
        <v>7395</v>
      </c>
      <c r="AZ4766" s="126" t="s">
        <v>5026</v>
      </c>
      <c r="BA4766" s="126" t="str">
        <f t="shared" si="559"/>
        <v>RY8</v>
      </c>
    </row>
    <row r="4767" spans="48:53" hidden="1" x14ac:dyDescent="0.3">
      <c r="AV4767" s="115" t="str">
        <f t="shared" si="558"/>
        <v>RY8OPHTHALMOLOGY - ILKESTON</v>
      </c>
      <c r="AW4767" s="126" t="s">
        <v>7432</v>
      </c>
      <c r="AX4767" s="126" t="s">
        <v>7433</v>
      </c>
      <c r="AY4767" s="126" t="s">
        <v>7432</v>
      </c>
      <c r="AZ4767" s="126" t="s">
        <v>7433</v>
      </c>
      <c r="BA4767" s="126" t="str">
        <f t="shared" si="559"/>
        <v>RY8</v>
      </c>
    </row>
    <row r="4768" spans="48:53" hidden="1" x14ac:dyDescent="0.3">
      <c r="AV4768" s="115" t="str">
        <f t="shared" si="558"/>
        <v>RY8OPHTHALMOLOGY - LONG EATON</v>
      </c>
      <c r="AW4768" s="126" t="s">
        <v>7449</v>
      </c>
      <c r="AX4768" s="126" t="s">
        <v>7450</v>
      </c>
      <c r="AY4768" s="126" t="s">
        <v>7449</v>
      </c>
      <c r="AZ4768" s="126" t="s">
        <v>7450</v>
      </c>
      <c r="BA4768" s="126" t="str">
        <f t="shared" si="559"/>
        <v>RY8</v>
      </c>
    </row>
    <row r="4769" spans="48:53" hidden="1" x14ac:dyDescent="0.3">
      <c r="AV4769" s="115" t="str">
        <f t="shared" si="558"/>
        <v>RY8OPHTHALMOLOGY - RIPLEY</v>
      </c>
      <c r="AW4769" s="126" t="s">
        <v>7414</v>
      </c>
      <c r="AX4769" s="126" t="s">
        <v>7415</v>
      </c>
      <c r="AY4769" s="126" t="s">
        <v>7414</v>
      </c>
      <c r="AZ4769" s="126" t="s">
        <v>7415</v>
      </c>
      <c r="BA4769" s="126" t="str">
        <f t="shared" si="559"/>
        <v>RY8</v>
      </c>
    </row>
    <row r="4770" spans="48:53" hidden="1" x14ac:dyDescent="0.3">
      <c r="AV4770" s="115" t="str">
        <f t="shared" si="558"/>
        <v>RY8OPMH</v>
      </c>
      <c r="AW4770" s="126" t="s">
        <v>7463</v>
      </c>
      <c r="AX4770" s="126" t="s">
        <v>7464</v>
      </c>
      <c r="AY4770" s="126" t="s">
        <v>7463</v>
      </c>
      <c r="AZ4770" s="126" t="s">
        <v>7464</v>
      </c>
      <c r="BA4770" s="126" t="str">
        <f t="shared" si="559"/>
        <v>RY8</v>
      </c>
    </row>
    <row r="4771" spans="48:53" hidden="1" x14ac:dyDescent="0.3">
      <c r="AV4771" s="115" t="str">
        <f t="shared" si="558"/>
        <v>RY8ORCHARD COTTAGES</v>
      </c>
      <c r="AW4771" s="126" t="s">
        <v>7370</v>
      </c>
      <c r="AX4771" s="126" t="s">
        <v>7371</v>
      </c>
      <c r="AY4771" s="126" t="s">
        <v>7370</v>
      </c>
      <c r="AZ4771" s="126" t="s">
        <v>7371</v>
      </c>
      <c r="BA4771" s="126" t="str">
        <f t="shared" si="559"/>
        <v>RY8</v>
      </c>
    </row>
    <row r="4772" spans="48:53" hidden="1" x14ac:dyDescent="0.3">
      <c r="AV4772" s="115" t="str">
        <f t="shared" si="558"/>
        <v>RY8ORTHOPAEDIC- LONG EATON</v>
      </c>
      <c r="AW4772" s="126" t="s">
        <v>7445</v>
      </c>
      <c r="AX4772" s="126" t="s">
        <v>7446</v>
      </c>
      <c r="AY4772" s="126" t="s">
        <v>7445</v>
      </c>
      <c r="AZ4772" s="126" t="s">
        <v>7446</v>
      </c>
      <c r="BA4772" s="126" t="str">
        <f t="shared" si="559"/>
        <v>RY8</v>
      </c>
    </row>
    <row r="4773" spans="48:53" hidden="1" x14ac:dyDescent="0.3">
      <c r="AV4773" s="115" t="str">
        <f t="shared" si="558"/>
        <v>RY8PAEDIATRICS - RIPLEY</v>
      </c>
      <c r="AW4773" s="126" t="s">
        <v>7416</v>
      </c>
      <c r="AX4773" s="126" t="s">
        <v>7417</v>
      </c>
      <c r="AY4773" s="126" t="s">
        <v>7416</v>
      </c>
      <c r="AZ4773" s="126" t="s">
        <v>7417</v>
      </c>
      <c r="BA4773" s="126" t="str">
        <f t="shared" si="559"/>
        <v>RY8</v>
      </c>
    </row>
    <row r="4774" spans="48:53" hidden="1" x14ac:dyDescent="0.3">
      <c r="AV4774" s="115" t="str">
        <f t="shared" si="558"/>
        <v>RY8PAEDIATRICS (LCRCHS ONLY)</v>
      </c>
      <c r="AW4774" s="126" t="s">
        <v>7493</v>
      </c>
      <c r="AX4774" s="126" t="s">
        <v>7494</v>
      </c>
      <c r="AY4774" s="126" t="s">
        <v>7493</v>
      </c>
      <c r="AZ4774" s="126" t="s">
        <v>7494</v>
      </c>
      <c r="BA4774" s="126" t="str">
        <f t="shared" si="559"/>
        <v>RY8</v>
      </c>
    </row>
    <row r="4775" spans="48:53" hidden="1" x14ac:dyDescent="0.3">
      <c r="AV4775" s="115" t="str">
        <f t="shared" si="558"/>
        <v>RY8PALLIATIVE CARE - ILKESTON</v>
      </c>
      <c r="AW4775" s="126" t="s">
        <v>7442</v>
      </c>
      <c r="AX4775" s="126" t="s">
        <v>7443</v>
      </c>
      <c r="AY4775" s="126" t="s">
        <v>7442</v>
      </c>
      <c r="AZ4775" s="126" t="s">
        <v>7443</v>
      </c>
      <c r="BA4775" s="126" t="str">
        <f t="shared" si="559"/>
        <v>RY8</v>
      </c>
    </row>
    <row r="4776" spans="48:53" hidden="1" x14ac:dyDescent="0.3">
      <c r="AV4776" s="115" t="str">
        <f t="shared" si="558"/>
        <v>RY8PALLIATIVE CARE - RIPLEY</v>
      </c>
      <c r="AW4776" s="126" t="s">
        <v>7418</v>
      </c>
      <c r="AX4776" s="126" t="s">
        <v>7419</v>
      </c>
      <c r="AY4776" s="126" t="s">
        <v>7418</v>
      </c>
      <c r="AZ4776" s="126" t="s">
        <v>7419</v>
      </c>
      <c r="BA4776" s="126" t="str">
        <f t="shared" si="559"/>
        <v>RY8</v>
      </c>
    </row>
    <row r="4777" spans="48:53" hidden="1" x14ac:dyDescent="0.3">
      <c r="AV4777" s="115" t="str">
        <f t="shared" si="558"/>
        <v>RY8PARK HILL</v>
      </c>
      <c r="AW4777" s="126" t="s">
        <v>7357</v>
      </c>
      <c r="AX4777" s="126" t="s">
        <v>7358</v>
      </c>
      <c r="AY4777" s="126" t="s">
        <v>7357</v>
      </c>
      <c r="AZ4777" s="126" t="s">
        <v>7358</v>
      </c>
      <c r="BA4777" s="126" t="str">
        <f t="shared" si="559"/>
        <v>RY8</v>
      </c>
    </row>
    <row r="4778" spans="48:53" hidden="1" x14ac:dyDescent="0.3">
      <c r="AV4778" s="115" t="str">
        <f t="shared" si="558"/>
        <v>RY8RESPIRATORY- LONG EATON</v>
      </c>
      <c r="AW4778" s="126" t="s">
        <v>7447</v>
      </c>
      <c r="AX4778" s="126" t="s">
        <v>7448</v>
      </c>
      <c r="AY4778" s="126" t="s">
        <v>7447</v>
      </c>
      <c r="AZ4778" s="126" t="s">
        <v>7448</v>
      </c>
      <c r="BA4778" s="126" t="str">
        <f t="shared" si="559"/>
        <v>RY8</v>
      </c>
    </row>
    <row r="4779" spans="48:53" hidden="1" x14ac:dyDescent="0.3">
      <c r="AV4779" s="115" t="str">
        <f t="shared" si="558"/>
        <v>RY8RESPIRATORY MEDICINE</v>
      </c>
      <c r="AW4779" s="126" t="s">
        <v>7434</v>
      </c>
      <c r="AX4779" s="126" t="s">
        <v>7435</v>
      </c>
      <c r="AY4779" s="126" t="s">
        <v>7434</v>
      </c>
      <c r="AZ4779" s="126" t="s">
        <v>7435</v>
      </c>
      <c r="BA4779" s="126" t="str">
        <f t="shared" si="559"/>
        <v>RY8</v>
      </c>
    </row>
    <row r="4780" spans="48:53" hidden="1" x14ac:dyDescent="0.3">
      <c r="AV4780" s="115" t="str">
        <f t="shared" si="558"/>
        <v>RY8RHEUMATOLOGY - HMH</v>
      </c>
      <c r="AW4780" s="126" t="s">
        <v>7380</v>
      </c>
      <c r="AX4780" s="126" t="s">
        <v>7381</v>
      </c>
      <c r="AY4780" s="126" t="s">
        <v>7380</v>
      </c>
      <c r="AZ4780" s="126" t="s">
        <v>7381</v>
      </c>
      <c r="BA4780" s="126" t="str">
        <f t="shared" si="559"/>
        <v>RY8</v>
      </c>
    </row>
    <row r="4781" spans="48:53" hidden="1" x14ac:dyDescent="0.3">
      <c r="AV4781" s="115" t="str">
        <f t="shared" si="558"/>
        <v>RY8RHEUMATOLOGY - ILKESTON</v>
      </c>
      <c r="AW4781" s="126" t="s">
        <v>7436</v>
      </c>
      <c r="AX4781" s="126" t="s">
        <v>7437</v>
      </c>
      <c r="AY4781" s="126" t="s">
        <v>7436</v>
      </c>
      <c r="AZ4781" s="126" t="s">
        <v>7437</v>
      </c>
      <c r="BA4781" s="126" t="str">
        <f t="shared" si="559"/>
        <v>RY8</v>
      </c>
    </row>
    <row r="4782" spans="48:53" hidden="1" x14ac:dyDescent="0.3">
      <c r="AV4782" s="115" t="str">
        <f t="shared" si="558"/>
        <v>RY8RHEUMATOLOGY - RIPLEY</v>
      </c>
      <c r="AW4782" s="126" t="s">
        <v>7420</v>
      </c>
      <c r="AX4782" s="126" t="s">
        <v>7421</v>
      </c>
      <c r="AY4782" s="126" t="s">
        <v>7420</v>
      </c>
      <c r="AZ4782" s="126" t="s">
        <v>7421</v>
      </c>
      <c r="BA4782" s="126" t="str">
        <f t="shared" si="559"/>
        <v>RY8</v>
      </c>
    </row>
    <row r="4783" spans="48:53" hidden="1" x14ac:dyDescent="0.3">
      <c r="AV4783" s="115" t="str">
        <f t="shared" si="558"/>
        <v>RY8RIPLEY HOSPITAL</v>
      </c>
      <c r="AW4783" s="126" t="s">
        <v>7400</v>
      </c>
      <c r="AX4783" s="126" t="s">
        <v>1950</v>
      </c>
      <c r="AY4783" s="126" t="s">
        <v>7400</v>
      </c>
      <c r="AZ4783" s="126" t="s">
        <v>1950</v>
      </c>
      <c r="BA4783" s="126" t="str">
        <f t="shared" si="559"/>
        <v>RY8</v>
      </c>
    </row>
    <row r="4784" spans="48:53" hidden="1" x14ac:dyDescent="0.3">
      <c r="AV4784" s="115" t="str">
        <f t="shared" si="558"/>
        <v>RY8RIPLEY HOSPITAL 2</v>
      </c>
      <c r="AW4784" s="126" t="s">
        <v>7353</v>
      </c>
      <c r="AX4784" s="126" t="s">
        <v>7354</v>
      </c>
      <c r="AY4784" s="126" t="s">
        <v>7353</v>
      </c>
      <c r="AZ4784" s="126" t="s">
        <v>7354</v>
      </c>
      <c r="BA4784" s="126" t="str">
        <f t="shared" si="559"/>
        <v>RY8</v>
      </c>
    </row>
    <row r="4785" spans="48:53" hidden="1" x14ac:dyDescent="0.3">
      <c r="AV4785" s="115" t="str">
        <f t="shared" si="558"/>
        <v>RY8RMH DAY HOSPITAL</v>
      </c>
      <c r="AW4785" s="126" t="s">
        <v>7495</v>
      </c>
      <c r="AX4785" s="126" t="s">
        <v>7496</v>
      </c>
      <c r="AY4785" s="126" t="s">
        <v>7495</v>
      </c>
      <c r="AZ4785" s="126" t="s">
        <v>7496</v>
      </c>
      <c r="BA4785" s="126" t="str">
        <f t="shared" si="559"/>
        <v>RY8</v>
      </c>
    </row>
    <row r="4786" spans="48:53" hidden="1" x14ac:dyDescent="0.3">
      <c r="AV4786" s="115" t="str">
        <f t="shared" si="558"/>
        <v>RY8ROBERTSON ROAD</v>
      </c>
      <c r="AW4786" s="126" t="s">
        <v>8791</v>
      </c>
      <c r="AX4786" s="126" t="s">
        <v>8792</v>
      </c>
      <c r="AY4786" s="126" t="s">
        <v>8791</v>
      </c>
      <c r="AZ4786" s="126" t="s">
        <v>8792</v>
      </c>
      <c r="BA4786" s="126" t="str">
        <f t="shared" si="559"/>
        <v>RY8</v>
      </c>
    </row>
    <row r="4787" spans="48:53" hidden="1" x14ac:dyDescent="0.3">
      <c r="AV4787" s="115" t="str">
        <f t="shared" si="558"/>
        <v>RY8ROCKLEY HOUSE</v>
      </c>
      <c r="AW4787" s="126" t="s">
        <v>8793</v>
      </c>
      <c r="AX4787" s="126" t="s">
        <v>8794</v>
      </c>
      <c r="AY4787" s="126" t="s">
        <v>8793</v>
      </c>
      <c r="AZ4787" s="126" t="s">
        <v>8794</v>
      </c>
      <c r="BA4787" s="126" t="str">
        <f t="shared" si="559"/>
        <v>RY8</v>
      </c>
    </row>
    <row r="4788" spans="48:53" hidden="1" x14ac:dyDescent="0.3">
      <c r="AV4788" s="115" t="str">
        <f t="shared" si="558"/>
        <v>RY8RUTLAND MEMORIAL HOSPITAL</v>
      </c>
      <c r="AW4788" s="126" t="s">
        <v>7390</v>
      </c>
      <c r="AX4788" s="126" t="s">
        <v>7391</v>
      </c>
      <c r="AY4788" s="126" t="s">
        <v>7390</v>
      </c>
      <c r="AZ4788" s="126" t="s">
        <v>7391</v>
      </c>
      <c r="BA4788" s="126" t="str">
        <f t="shared" si="559"/>
        <v>RY8</v>
      </c>
    </row>
    <row r="4789" spans="48:53" hidden="1" x14ac:dyDescent="0.3">
      <c r="AV4789" s="115" t="str">
        <f t="shared" si="558"/>
        <v>RY8RUTLAND OUT PATIENTS</v>
      </c>
      <c r="AW4789" s="126" t="s">
        <v>7497</v>
      </c>
      <c r="AX4789" s="126" t="s">
        <v>7498</v>
      </c>
      <c r="AY4789" s="126" t="s">
        <v>7497</v>
      </c>
      <c r="AZ4789" s="126" t="s">
        <v>7498</v>
      </c>
      <c r="BA4789" s="126" t="str">
        <f t="shared" si="559"/>
        <v>RY8</v>
      </c>
    </row>
    <row r="4790" spans="48:53" hidden="1" x14ac:dyDescent="0.3">
      <c r="AV4790" s="115" t="str">
        <f t="shared" si="558"/>
        <v>RY8ST LUKE'S HOSPITAL</v>
      </c>
      <c r="AW4790" s="126" t="s">
        <v>7393</v>
      </c>
      <c r="AX4790" s="126" t="s">
        <v>7394</v>
      </c>
      <c r="AY4790" s="126" t="s">
        <v>7393</v>
      </c>
      <c r="AZ4790" s="126" t="s">
        <v>7394</v>
      </c>
      <c r="BA4790" s="126" t="str">
        <f t="shared" si="559"/>
        <v>RY8</v>
      </c>
    </row>
    <row r="4791" spans="48:53" hidden="1" x14ac:dyDescent="0.3">
      <c r="AV4791" s="115" t="str">
        <f t="shared" si="558"/>
        <v>RY8ST MARY'S HOSPITAL</v>
      </c>
      <c r="AW4791" s="126" t="s">
        <v>7392</v>
      </c>
      <c r="AX4791" s="126" t="s">
        <v>1244</v>
      </c>
      <c r="AY4791" s="126" t="s">
        <v>7392</v>
      </c>
      <c r="AZ4791" s="126" t="s">
        <v>1244</v>
      </c>
      <c r="BA4791" s="126" t="str">
        <f t="shared" si="559"/>
        <v>RY8</v>
      </c>
    </row>
    <row r="4792" spans="48:53" hidden="1" x14ac:dyDescent="0.3">
      <c r="AV4792" s="115" t="str">
        <f t="shared" si="558"/>
        <v>RY8ST OSWALD'S</v>
      </c>
      <c r="AW4792" s="126" t="s">
        <v>7362</v>
      </c>
      <c r="AX4792" s="126" t="s">
        <v>7363</v>
      </c>
      <c r="AY4792" s="126" t="s">
        <v>7362</v>
      </c>
      <c r="AZ4792" s="126" t="s">
        <v>7363</v>
      </c>
      <c r="BA4792" s="126" t="str">
        <f t="shared" si="559"/>
        <v>RY8</v>
      </c>
    </row>
    <row r="4793" spans="48:53" hidden="1" x14ac:dyDescent="0.3">
      <c r="AV4793" s="115" t="str">
        <f t="shared" si="558"/>
        <v>RY8ST OSWALD'S COMMUNITY HOSPITAL</v>
      </c>
      <c r="AW4793" s="126" t="s">
        <v>7343</v>
      </c>
      <c r="AX4793" s="126" t="s">
        <v>7344</v>
      </c>
      <c r="AY4793" s="126" t="s">
        <v>7343</v>
      </c>
      <c r="AZ4793" s="126" t="s">
        <v>7344</v>
      </c>
      <c r="BA4793" s="126" t="str">
        <f t="shared" si="559"/>
        <v>RY8</v>
      </c>
    </row>
    <row r="4794" spans="48:53" hidden="1" x14ac:dyDescent="0.3">
      <c r="AV4794" s="115" t="str">
        <f t="shared" si="558"/>
        <v>RY8THE LIMES</v>
      </c>
      <c r="AW4794" s="126" t="s">
        <v>7444</v>
      </c>
      <c r="AX4794" s="126" t="s">
        <v>3604</v>
      </c>
      <c r="AY4794" s="126" t="s">
        <v>7444</v>
      </c>
      <c r="AZ4794" s="126" t="s">
        <v>3604</v>
      </c>
      <c r="BA4794" s="126" t="str">
        <f t="shared" si="559"/>
        <v>RY8</v>
      </c>
    </row>
    <row r="4795" spans="48:53" hidden="1" x14ac:dyDescent="0.3">
      <c r="AV4795" s="115" t="str">
        <f t="shared" si="558"/>
        <v>RY8THE MANOR STORE</v>
      </c>
      <c r="AW4795" s="126" t="s">
        <v>7360</v>
      </c>
      <c r="AX4795" s="126" t="s">
        <v>7361</v>
      </c>
      <c r="AY4795" s="126" t="s">
        <v>7360</v>
      </c>
      <c r="AZ4795" s="126" t="s">
        <v>7361</v>
      </c>
      <c r="BA4795" s="126" t="str">
        <f t="shared" si="559"/>
        <v>RY8</v>
      </c>
    </row>
    <row r="4796" spans="48:53" hidden="1" x14ac:dyDescent="0.3">
      <c r="AV4796" s="115" t="str">
        <f t="shared" si="558"/>
        <v>RY8THE POPLARS</v>
      </c>
      <c r="AW4796" s="126" t="s">
        <v>7359</v>
      </c>
      <c r="AX4796" s="126" t="s">
        <v>6783</v>
      </c>
      <c r="AY4796" s="126" t="s">
        <v>7359</v>
      </c>
      <c r="AZ4796" s="126" t="s">
        <v>6783</v>
      </c>
      <c r="BA4796" s="126" t="str">
        <f t="shared" si="559"/>
        <v>RY8</v>
      </c>
    </row>
    <row r="4797" spans="48:53" hidden="1" x14ac:dyDescent="0.3">
      <c r="AV4797" s="115" t="str">
        <f t="shared" si="558"/>
        <v>RY8THE SPINNEY</v>
      </c>
      <c r="AW4797" s="126" t="s">
        <v>7338</v>
      </c>
      <c r="AX4797" s="126" t="s">
        <v>7339</v>
      </c>
      <c r="AY4797" s="126" t="s">
        <v>7338</v>
      </c>
      <c r="AZ4797" s="126" t="s">
        <v>7339</v>
      </c>
      <c r="BA4797" s="126" t="str">
        <f t="shared" si="559"/>
        <v>RY8</v>
      </c>
    </row>
    <row r="4798" spans="48:53" hidden="1" x14ac:dyDescent="0.3">
      <c r="AV4798" s="115" t="str">
        <f t="shared" si="558"/>
        <v>RY8TRAUMA &amp; ORTHOPAEDICS - HMH</v>
      </c>
      <c r="AW4798" s="126" t="s">
        <v>7382</v>
      </c>
      <c r="AX4798" s="126" t="s">
        <v>7383</v>
      </c>
      <c r="AY4798" s="126" t="s">
        <v>7382</v>
      </c>
      <c r="AZ4798" s="126" t="s">
        <v>7383</v>
      </c>
      <c r="BA4798" s="126" t="str">
        <f t="shared" si="559"/>
        <v>RY8</v>
      </c>
    </row>
    <row r="4799" spans="48:53" hidden="1" x14ac:dyDescent="0.3">
      <c r="AV4799" s="115" t="str">
        <f t="shared" si="558"/>
        <v>RY8TRAUMA &amp; ORTHOPAEDICS - ILKESTON</v>
      </c>
      <c r="AW4799" s="126" t="s">
        <v>7438</v>
      </c>
      <c r="AX4799" s="126" t="s">
        <v>7439</v>
      </c>
      <c r="AY4799" s="126" t="s">
        <v>7438</v>
      </c>
      <c r="AZ4799" s="126" t="s">
        <v>7439</v>
      </c>
      <c r="BA4799" s="126" t="str">
        <f t="shared" si="559"/>
        <v>RY8</v>
      </c>
    </row>
    <row r="4800" spans="48:53" hidden="1" x14ac:dyDescent="0.3">
      <c r="AV4800" s="115" t="str">
        <f t="shared" si="558"/>
        <v>RY8UROLOGY</v>
      </c>
      <c r="AW4800" s="126" t="s">
        <v>7440</v>
      </c>
      <c r="AX4800" s="126" t="s">
        <v>7441</v>
      </c>
      <c r="AY4800" s="126" t="s">
        <v>7440</v>
      </c>
      <c r="AZ4800" s="126" t="s">
        <v>7441</v>
      </c>
      <c r="BA4800" s="126" t="str">
        <f t="shared" si="559"/>
        <v>RY8</v>
      </c>
    </row>
    <row r="4801" spans="48:53" hidden="1" x14ac:dyDescent="0.3">
      <c r="AV4801" s="115" t="str">
        <f t="shared" si="558"/>
        <v>RY8UROLOGY - LONG EATON</v>
      </c>
      <c r="AW4801" s="126" t="s">
        <v>7453</v>
      </c>
      <c r="AX4801" s="126" t="s">
        <v>7454</v>
      </c>
      <c r="AY4801" s="126" t="s">
        <v>7453</v>
      </c>
      <c r="AZ4801" s="126" t="s">
        <v>7454</v>
      </c>
      <c r="BA4801" s="126" t="str">
        <f t="shared" si="559"/>
        <v>RY8</v>
      </c>
    </row>
    <row r="4802" spans="48:53" hidden="1" x14ac:dyDescent="0.3">
      <c r="AV4802" s="115" t="str">
        <f t="shared" si="558"/>
        <v>RY8WALTON HOSPITAL</v>
      </c>
      <c r="AW4802" s="126" t="s">
        <v>7367</v>
      </c>
      <c r="AX4802" s="126" t="s">
        <v>1897</v>
      </c>
      <c r="AY4802" s="126" t="s">
        <v>7367</v>
      </c>
      <c r="AZ4802" s="126" t="s">
        <v>1897</v>
      </c>
      <c r="BA4802" s="126" t="str">
        <f t="shared" si="559"/>
        <v>RY8</v>
      </c>
    </row>
    <row r="4803" spans="48:53" hidden="1" x14ac:dyDescent="0.3">
      <c r="AV4803" s="115" t="str">
        <f t="shared" si="558"/>
        <v>RY8WHEATBRIDGE ROAD HEALTH VILLAGE</v>
      </c>
      <c r="AW4803" s="126" t="s">
        <v>8795</v>
      </c>
      <c r="AX4803" s="126" t="s">
        <v>8796</v>
      </c>
      <c r="AY4803" s="126" t="s">
        <v>8795</v>
      </c>
      <c r="AZ4803" s="126" t="s">
        <v>8796</v>
      </c>
      <c r="BA4803" s="126" t="str">
        <f t="shared" si="559"/>
        <v>RY8</v>
      </c>
    </row>
    <row r="4804" spans="48:53" hidden="1" x14ac:dyDescent="0.3">
      <c r="AV4804" s="115" t="str">
        <f t="shared" si="558"/>
        <v>RY8WHITWORTH CENTRE</v>
      </c>
      <c r="AW4804" s="126" t="s">
        <v>8797</v>
      </c>
      <c r="AX4804" s="126" t="s">
        <v>8798</v>
      </c>
      <c r="AY4804" s="126" t="s">
        <v>8797</v>
      </c>
      <c r="AZ4804" s="126" t="s">
        <v>8798</v>
      </c>
      <c r="BA4804" s="126" t="str">
        <f t="shared" si="559"/>
        <v>RY8</v>
      </c>
    </row>
    <row r="4805" spans="48:53" hidden="1" x14ac:dyDescent="0.3">
      <c r="AV4805" s="115" t="str">
        <f t="shared" si="558"/>
        <v>RY8WHITWORTH HOSPITAL</v>
      </c>
      <c r="AW4805" s="126" t="s">
        <v>7345</v>
      </c>
      <c r="AX4805" s="126" t="s">
        <v>7346</v>
      </c>
      <c r="AY4805" s="126" t="s">
        <v>7345</v>
      </c>
      <c r="AZ4805" s="126" t="s">
        <v>7346</v>
      </c>
      <c r="BA4805" s="126" t="str">
        <f t="shared" si="559"/>
        <v>RY8</v>
      </c>
    </row>
    <row r="4806" spans="48:53" hidden="1" x14ac:dyDescent="0.3">
      <c r="AV4806" s="115" t="str">
        <f t="shared" ref="AV4806:AV4869" si="560">CONCATENATE(LEFT(AW4806, 3),AX4806)</f>
        <v>RY9RICHMOND ROYAL HOSPITAL</v>
      </c>
      <c r="AW4806" s="126" t="s">
        <v>7506</v>
      </c>
      <c r="AX4806" s="126" t="s">
        <v>7507</v>
      </c>
      <c r="AY4806" s="126" t="s">
        <v>7506</v>
      </c>
      <c r="AZ4806" s="126" t="s">
        <v>7507</v>
      </c>
      <c r="BA4806" s="126" t="str">
        <f t="shared" ref="BA4806:BA4869" si="561">LEFT(AY4806,3)</f>
        <v>RY9</v>
      </c>
    </row>
    <row r="4807" spans="48:53" hidden="1" x14ac:dyDescent="0.3">
      <c r="AV4807" s="115" t="str">
        <f t="shared" si="560"/>
        <v>RY9TEDDINGTON MEMORIAL HOSPITAL</v>
      </c>
      <c r="AW4807" s="126" t="s">
        <v>7504</v>
      </c>
      <c r="AX4807" s="126" t="s">
        <v>7505</v>
      </c>
      <c r="AY4807" s="126" t="s">
        <v>7504</v>
      </c>
      <c r="AZ4807" s="126" t="s">
        <v>7505</v>
      </c>
      <c r="BA4807" s="126" t="str">
        <f t="shared" si="561"/>
        <v>RY9</v>
      </c>
    </row>
    <row r="4808" spans="48:53" hidden="1" x14ac:dyDescent="0.3">
      <c r="AV4808" s="115" t="str">
        <f t="shared" si="560"/>
        <v>RY9TEDDINGTON MEMORIAL HOSPITAL HRCH</v>
      </c>
      <c r="AW4808" s="126" t="s">
        <v>7508</v>
      </c>
      <c r="AX4808" s="126" t="s">
        <v>7509</v>
      </c>
      <c r="AY4808" s="126" t="s">
        <v>7508</v>
      </c>
      <c r="AZ4808" s="126" t="s">
        <v>7509</v>
      </c>
      <c r="BA4808" s="126" t="str">
        <f t="shared" si="561"/>
        <v>RY9</v>
      </c>
    </row>
    <row r="4809" spans="48:53" hidden="1" x14ac:dyDescent="0.3">
      <c r="AV4809" s="115" t="str">
        <f t="shared" si="560"/>
        <v>RYGABBEY VIEW</v>
      </c>
      <c r="AW4809" s="126" t="s">
        <v>7546</v>
      </c>
      <c r="AX4809" s="126" t="s">
        <v>3689</v>
      </c>
      <c r="AY4809" s="126" t="s">
        <v>7546</v>
      </c>
      <c r="AZ4809" s="126" t="s">
        <v>3689</v>
      </c>
      <c r="BA4809" s="126" t="str">
        <f t="shared" si="561"/>
        <v>RYG</v>
      </c>
    </row>
    <row r="4810" spans="48:53" hidden="1" x14ac:dyDescent="0.3">
      <c r="AV4810" s="115" t="str">
        <f t="shared" si="560"/>
        <v>RYGADOLESCENT UNIT</v>
      </c>
      <c r="AW4810" s="126" t="s">
        <v>7536</v>
      </c>
      <c r="AX4810" s="126" t="s">
        <v>1724</v>
      </c>
      <c r="AY4810" s="126" t="s">
        <v>7536</v>
      </c>
      <c r="AZ4810" s="126" t="s">
        <v>1724</v>
      </c>
      <c r="BA4810" s="126" t="str">
        <f t="shared" si="561"/>
        <v>RYG</v>
      </c>
    </row>
    <row r="4811" spans="48:53" hidden="1" x14ac:dyDescent="0.3">
      <c r="AV4811" s="115" t="str">
        <f t="shared" si="560"/>
        <v>RYGASPEN CENTRE</v>
      </c>
      <c r="AW4811" s="126" t="s">
        <v>8554</v>
      </c>
      <c r="AX4811" s="126" t="s">
        <v>8555</v>
      </c>
      <c r="AY4811" s="126" t="s">
        <v>8554</v>
      </c>
      <c r="AZ4811" s="126" t="s">
        <v>8555</v>
      </c>
      <c r="BA4811" s="126" t="str">
        <f t="shared" si="561"/>
        <v>RYG</v>
      </c>
    </row>
    <row r="4812" spans="48:53" hidden="1" x14ac:dyDescent="0.3">
      <c r="AV4812" s="115" t="str">
        <f t="shared" si="560"/>
        <v>RYGBROOKLANDS HOSPITAL</v>
      </c>
      <c r="AW4812" s="126" t="s">
        <v>7537</v>
      </c>
      <c r="AX4812" s="126" t="s">
        <v>7538</v>
      </c>
      <c r="AY4812" s="126" t="s">
        <v>7537</v>
      </c>
      <c r="AZ4812" s="126" t="s">
        <v>7538</v>
      </c>
      <c r="BA4812" s="126" t="str">
        <f t="shared" si="561"/>
        <v>RYG</v>
      </c>
    </row>
    <row r="4813" spans="48:53" hidden="1" x14ac:dyDescent="0.3">
      <c r="AV4813" s="115" t="str">
        <f t="shared" si="560"/>
        <v>RYGCANLEY HEALTH VISITORS BASE</v>
      </c>
      <c r="AW4813" s="126" t="s">
        <v>7547</v>
      </c>
      <c r="AX4813" s="126" t="s">
        <v>7548</v>
      </c>
      <c r="AY4813" s="126" t="s">
        <v>7547</v>
      </c>
      <c r="AZ4813" s="126" t="s">
        <v>7548</v>
      </c>
      <c r="BA4813" s="126" t="str">
        <f t="shared" si="561"/>
        <v>RYG</v>
      </c>
    </row>
    <row r="4814" spans="48:53" hidden="1" x14ac:dyDescent="0.3">
      <c r="AV4814" s="115" t="str">
        <f t="shared" si="560"/>
        <v>RYGCOV &amp; WARK PSYCHOLOGY SUITE</v>
      </c>
      <c r="AW4814" s="126" t="s">
        <v>7539</v>
      </c>
      <c r="AX4814" s="126" t="s">
        <v>7540</v>
      </c>
      <c r="AY4814" s="126" t="s">
        <v>7539</v>
      </c>
      <c r="AZ4814" s="126" t="s">
        <v>7540</v>
      </c>
      <c r="BA4814" s="126" t="str">
        <f t="shared" si="561"/>
        <v>RYG</v>
      </c>
    </row>
    <row r="4815" spans="48:53" hidden="1" x14ac:dyDescent="0.3">
      <c r="AV4815" s="115" t="str">
        <f t="shared" si="560"/>
        <v>RYGELLYS EXTRA ACRE</v>
      </c>
      <c r="AW4815" s="126" t="s">
        <v>7555</v>
      </c>
      <c r="AX4815" s="126" t="s">
        <v>7556</v>
      </c>
      <c r="AY4815" s="126" t="s">
        <v>7555</v>
      </c>
      <c r="AZ4815" s="126" t="s">
        <v>7556</v>
      </c>
      <c r="BA4815" s="126" t="str">
        <f t="shared" si="561"/>
        <v>RYG</v>
      </c>
    </row>
    <row r="4816" spans="48:53" hidden="1" x14ac:dyDescent="0.3">
      <c r="AV4816" s="115" t="str">
        <f t="shared" si="560"/>
        <v>RYGGULSON HOSPITAL</v>
      </c>
      <c r="AW4816" s="126" t="s">
        <v>7524</v>
      </c>
      <c r="AX4816" s="126" t="s">
        <v>7525</v>
      </c>
      <c r="AY4816" s="126" t="s">
        <v>7524</v>
      </c>
      <c r="AZ4816" s="126" t="s">
        <v>7525</v>
      </c>
      <c r="BA4816" s="126" t="str">
        <f t="shared" si="561"/>
        <v>RYG</v>
      </c>
    </row>
    <row r="4817" spans="48:53" hidden="1" x14ac:dyDescent="0.3">
      <c r="AV4817" s="115" t="str">
        <f t="shared" si="560"/>
        <v>RYGHAWTHORN &amp; MAPLE DAY (EMI UNIT)</v>
      </c>
      <c r="AW4817" s="126" t="s">
        <v>7513</v>
      </c>
      <c r="AX4817" s="126" t="s">
        <v>7514</v>
      </c>
      <c r="AY4817" s="126" t="s">
        <v>7513</v>
      </c>
      <c r="AZ4817" s="126" t="s">
        <v>7514</v>
      </c>
      <c r="BA4817" s="126" t="str">
        <f t="shared" si="561"/>
        <v>RYG</v>
      </c>
    </row>
    <row r="4818" spans="48:53" hidden="1" x14ac:dyDescent="0.3">
      <c r="AV4818" s="115" t="str">
        <f t="shared" si="560"/>
        <v>RYGIRONMONGER ROW</v>
      </c>
      <c r="AW4818" s="126" t="s">
        <v>7526</v>
      </c>
      <c r="AX4818" s="126" t="s">
        <v>7527</v>
      </c>
      <c r="AY4818" s="126" t="s">
        <v>7526</v>
      </c>
      <c r="AZ4818" s="126" t="s">
        <v>7527</v>
      </c>
      <c r="BA4818" s="126" t="str">
        <f t="shared" si="561"/>
        <v>RYG</v>
      </c>
    </row>
    <row r="4819" spans="48:53" hidden="1" x14ac:dyDescent="0.3">
      <c r="AV4819" s="115" t="str">
        <f t="shared" si="560"/>
        <v>RYGLOXLEY BUILDING</v>
      </c>
      <c r="AW4819" s="126" t="s">
        <v>7534</v>
      </c>
      <c r="AX4819" s="126" t="s">
        <v>7535</v>
      </c>
      <c r="AY4819" s="126" t="s">
        <v>7534</v>
      </c>
      <c r="AZ4819" s="126" t="s">
        <v>7535</v>
      </c>
      <c r="BA4819" s="126" t="str">
        <f t="shared" si="561"/>
        <v>RYG</v>
      </c>
    </row>
    <row r="4820" spans="48:53" hidden="1" x14ac:dyDescent="0.3">
      <c r="AV4820" s="115" t="str">
        <f t="shared" si="560"/>
        <v>RYGMAPLEWOOD</v>
      </c>
      <c r="AW4820" s="126" t="s">
        <v>7551</v>
      </c>
      <c r="AX4820" s="126" t="s">
        <v>7552</v>
      </c>
      <c r="AY4820" s="126" t="s">
        <v>7551</v>
      </c>
      <c r="AZ4820" s="126" t="s">
        <v>7552</v>
      </c>
      <c r="BA4820" s="126" t="str">
        <f t="shared" si="561"/>
        <v>RYG</v>
      </c>
    </row>
    <row r="4821" spans="48:53" hidden="1" x14ac:dyDescent="0.3">
      <c r="AV4821" s="115" t="str">
        <f t="shared" si="560"/>
        <v>RYGNEWFIELD ANNEXE</v>
      </c>
      <c r="AW4821" s="126" t="s">
        <v>7549</v>
      </c>
      <c r="AX4821" s="126" t="s">
        <v>7550</v>
      </c>
      <c r="AY4821" s="126" t="s">
        <v>7549</v>
      </c>
      <c r="AZ4821" s="126" t="s">
        <v>7550</v>
      </c>
      <c r="BA4821" s="126" t="str">
        <f t="shared" si="561"/>
        <v>RYG</v>
      </c>
    </row>
    <row r="4822" spans="48:53" hidden="1" x14ac:dyDescent="0.3">
      <c r="AV4822" s="115" t="str">
        <f t="shared" si="560"/>
        <v>RYGPAYBODY BUILDING</v>
      </c>
      <c r="AW4822" s="126" t="s">
        <v>7559</v>
      </c>
      <c r="AX4822" s="126" t="s">
        <v>7560</v>
      </c>
      <c r="AY4822" s="126" t="s">
        <v>7559</v>
      </c>
      <c r="AZ4822" s="126" t="s">
        <v>7560</v>
      </c>
      <c r="BA4822" s="126" t="str">
        <f t="shared" si="561"/>
        <v>RYG</v>
      </c>
    </row>
    <row r="4823" spans="48:53" hidden="1" x14ac:dyDescent="0.3">
      <c r="AV4823" s="115" t="str">
        <f t="shared" si="560"/>
        <v>RYGRESIDENTIAL HOME</v>
      </c>
      <c r="AW4823" s="126" t="s">
        <v>7518</v>
      </c>
      <c r="AX4823" s="126" t="s">
        <v>7519</v>
      </c>
      <c r="AY4823" s="126" t="s">
        <v>7518</v>
      </c>
      <c r="AZ4823" s="126" t="s">
        <v>7519</v>
      </c>
      <c r="BA4823" s="126" t="str">
        <f t="shared" si="561"/>
        <v>RYG</v>
      </c>
    </row>
    <row r="4824" spans="48:53" hidden="1" x14ac:dyDescent="0.3">
      <c r="AV4824" s="115" t="str">
        <f t="shared" si="560"/>
        <v>RYGST MICHAEL'S</v>
      </c>
      <c r="AW4824" s="126" t="s">
        <v>7530</v>
      </c>
      <c r="AX4824" s="126" t="s">
        <v>7531</v>
      </c>
      <c r="AY4824" s="126" t="s">
        <v>7530</v>
      </c>
      <c r="AZ4824" s="126" t="s">
        <v>7531</v>
      </c>
      <c r="BA4824" s="126" t="str">
        <f t="shared" si="561"/>
        <v>RYG</v>
      </c>
    </row>
    <row r="4825" spans="48:53" hidden="1" x14ac:dyDescent="0.3">
      <c r="AV4825" s="115" t="str">
        <f t="shared" si="560"/>
        <v>RYGSWANSWELL POINT</v>
      </c>
      <c r="AW4825" s="126" t="s">
        <v>7522</v>
      </c>
      <c r="AX4825" s="126" t="s">
        <v>7523</v>
      </c>
      <c r="AY4825" s="126" t="s">
        <v>7522</v>
      </c>
      <c r="AZ4825" s="126" t="s">
        <v>7523</v>
      </c>
      <c r="BA4825" s="126" t="str">
        <f t="shared" si="561"/>
        <v>RYG</v>
      </c>
    </row>
    <row r="4826" spans="48:53" hidden="1" x14ac:dyDescent="0.3">
      <c r="AV4826" s="115" t="str">
        <f t="shared" si="560"/>
        <v>RYGTHE BIRCHES</v>
      </c>
      <c r="AW4826" s="126" t="s">
        <v>7528</v>
      </c>
      <c r="AX4826" s="126" t="s">
        <v>7529</v>
      </c>
      <c r="AY4826" s="126" t="s">
        <v>7528</v>
      </c>
      <c r="AZ4826" s="126" t="s">
        <v>7529</v>
      </c>
      <c r="BA4826" s="126" t="str">
        <f t="shared" si="561"/>
        <v>RYG</v>
      </c>
    </row>
    <row r="4827" spans="48:53" hidden="1" x14ac:dyDescent="0.3">
      <c r="AV4827" s="115" t="str">
        <f t="shared" si="560"/>
        <v>RYGTHE BIRCHES</v>
      </c>
      <c r="AW4827" s="126" t="s">
        <v>7545</v>
      </c>
      <c r="AX4827" s="126" t="s">
        <v>7529</v>
      </c>
      <c r="AY4827" s="126" t="s">
        <v>7545</v>
      </c>
      <c r="AZ4827" s="126" t="s">
        <v>7529</v>
      </c>
      <c r="BA4827" s="126" t="str">
        <f t="shared" si="561"/>
        <v>RYG</v>
      </c>
    </row>
    <row r="4828" spans="48:53" hidden="1" x14ac:dyDescent="0.3">
      <c r="AV4828" s="115" t="str">
        <f t="shared" si="560"/>
        <v>RYGTHE CALUDON CENTRE, COVENTRY</v>
      </c>
      <c r="AW4828" s="126" t="s">
        <v>8232</v>
      </c>
      <c r="AX4828" s="126" t="s">
        <v>8233</v>
      </c>
      <c r="AY4828" s="126" t="s">
        <v>8232</v>
      </c>
      <c r="AZ4828" s="126" t="s">
        <v>8233</v>
      </c>
      <c r="BA4828" s="126" t="str">
        <f t="shared" si="561"/>
        <v>RYG</v>
      </c>
    </row>
    <row r="4829" spans="48:53" hidden="1" x14ac:dyDescent="0.3">
      <c r="AV4829" s="115" t="str">
        <f t="shared" si="560"/>
        <v>RYGTHE CEDARS</v>
      </c>
      <c r="AW4829" s="126" t="s">
        <v>7512</v>
      </c>
      <c r="AX4829" s="126" t="s">
        <v>1692</v>
      </c>
      <c r="AY4829" s="126" t="s">
        <v>7512</v>
      </c>
      <c r="AZ4829" s="126" t="s">
        <v>1692</v>
      </c>
      <c r="BA4829" s="126" t="str">
        <f t="shared" si="561"/>
        <v>RYG</v>
      </c>
    </row>
    <row r="4830" spans="48:53" hidden="1" x14ac:dyDescent="0.3">
      <c r="AV4830" s="115" t="str">
        <f t="shared" si="560"/>
        <v>RYGTHE LOFT</v>
      </c>
      <c r="AW4830" s="126" t="s">
        <v>7515</v>
      </c>
      <c r="AX4830" s="126" t="s">
        <v>7516</v>
      </c>
      <c r="AY4830" s="126" t="s">
        <v>7515</v>
      </c>
      <c r="AZ4830" s="126" t="s">
        <v>7516</v>
      </c>
      <c r="BA4830" s="126" t="str">
        <f t="shared" si="561"/>
        <v>RYG</v>
      </c>
    </row>
    <row r="4831" spans="48:53" hidden="1" x14ac:dyDescent="0.3">
      <c r="AV4831" s="115" t="str">
        <f t="shared" si="560"/>
        <v>RYGTHE MANOR HOSPITAL</v>
      </c>
      <c r="AW4831" s="126" t="s">
        <v>7510</v>
      </c>
      <c r="AX4831" s="126" t="s">
        <v>7511</v>
      </c>
      <c r="AY4831" s="126" t="s">
        <v>7510</v>
      </c>
      <c r="AZ4831" s="126" t="s">
        <v>7511</v>
      </c>
      <c r="BA4831" s="126" t="str">
        <f t="shared" si="561"/>
        <v>RYG</v>
      </c>
    </row>
    <row r="4832" spans="48:53" hidden="1" x14ac:dyDescent="0.3">
      <c r="AV4832" s="115" t="str">
        <f t="shared" si="560"/>
        <v>RYGTHE PARK PALING</v>
      </c>
      <c r="AW4832" s="126" t="s">
        <v>7541</v>
      </c>
      <c r="AX4832" s="126" t="s">
        <v>7542</v>
      </c>
      <c r="AY4832" s="126" t="s">
        <v>7541</v>
      </c>
      <c r="AZ4832" s="126" t="s">
        <v>7542</v>
      </c>
      <c r="BA4832" s="126" t="str">
        <f t="shared" si="561"/>
        <v>RYG</v>
      </c>
    </row>
    <row r="4833" spans="48:53" hidden="1" x14ac:dyDescent="0.3">
      <c r="AV4833" s="115" t="str">
        <f t="shared" si="560"/>
        <v>RYGTHE PARK PALING CARE HOME</v>
      </c>
      <c r="AW4833" s="126" t="s">
        <v>7557</v>
      </c>
      <c r="AX4833" s="126" t="s">
        <v>7558</v>
      </c>
      <c r="AY4833" s="126" t="s">
        <v>7557</v>
      </c>
      <c r="AZ4833" s="126" t="s">
        <v>7558</v>
      </c>
      <c r="BA4833" s="126" t="str">
        <f t="shared" si="561"/>
        <v>RYG</v>
      </c>
    </row>
    <row r="4834" spans="48:53" hidden="1" x14ac:dyDescent="0.3">
      <c r="AV4834" s="115" t="str">
        <f t="shared" si="560"/>
        <v>RYGTHE RAILINGS</v>
      </c>
      <c r="AW4834" s="126" t="s">
        <v>7543</v>
      </c>
      <c r="AX4834" s="126" t="s">
        <v>7544</v>
      </c>
      <c r="AY4834" s="126" t="s">
        <v>7543</v>
      </c>
      <c r="AZ4834" s="126" t="s">
        <v>7544</v>
      </c>
      <c r="BA4834" s="126" t="str">
        <f t="shared" si="561"/>
        <v>RYG</v>
      </c>
    </row>
    <row r="4835" spans="48:53" hidden="1" x14ac:dyDescent="0.3">
      <c r="AV4835" s="115" t="str">
        <f t="shared" si="560"/>
        <v>RYGTHE WILLOWS</v>
      </c>
      <c r="AW4835" s="126" t="s">
        <v>7517</v>
      </c>
      <c r="AX4835" s="126" t="s">
        <v>3488</v>
      </c>
      <c r="AY4835" s="126" t="s">
        <v>7517</v>
      </c>
      <c r="AZ4835" s="126" t="s">
        <v>3488</v>
      </c>
      <c r="BA4835" s="126" t="str">
        <f t="shared" si="561"/>
        <v>RYG</v>
      </c>
    </row>
    <row r="4836" spans="48:53" hidden="1" x14ac:dyDescent="0.3">
      <c r="AV4836" s="115" t="str">
        <f t="shared" si="560"/>
        <v>RYGWALL HILL CARE HOME</v>
      </c>
      <c r="AW4836" s="126" t="s">
        <v>7553</v>
      </c>
      <c r="AX4836" s="126" t="s">
        <v>7554</v>
      </c>
      <c r="AY4836" s="126" t="s">
        <v>7553</v>
      </c>
      <c r="AZ4836" s="126" t="s">
        <v>7554</v>
      </c>
      <c r="BA4836" s="126" t="str">
        <f t="shared" si="561"/>
        <v>RYG</v>
      </c>
    </row>
    <row r="4837" spans="48:53" hidden="1" x14ac:dyDescent="0.3">
      <c r="AV4837" s="115" t="str">
        <f t="shared" si="560"/>
        <v>RYGWARWICK MHRC</v>
      </c>
      <c r="AW4837" s="126" t="s">
        <v>7532</v>
      </c>
      <c r="AX4837" s="126" t="s">
        <v>7533</v>
      </c>
      <c r="AY4837" s="126" t="s">
        <v>7532</v>
      </c>
      <c r="AZ4837" s="126" t="s">
        <v>7533</v>
      </c>
      <c r="BA4837" s="126" t="str">
        <f t="shared" si="561"/>
        <v>RYG</v>
      </c>
    </row>
    <row r="4838" spans="48:53" hidden="1" x14ac:dyDescent="0.3">
      <c r="AV4838" s="115" t="str">
        <f t="shared" si="560"/>
        <v>RYGWINDMILL POINT</v>
      </c>
      <c r="AW4838" s="126" t="s">
        <v>7520</v>
      </c>
      <c r="AX4838" s="126" t="s">
        <v>7521</v>
      </c>
      <c r="AY4838" s="126" t="s">
        <v>7520</v>
      </c>
      <c r="AZ4838" s="126" t="s">
        <v>7521</v>
      </c>
      <c r="BA4838" s="126" t="str">
        <f t="shared" si="561"/>
        <v>RYG</v>
      </c>
    </row>
    <row r="4839" spans="48:53" hidden="1" x14ac:dyDescent="0.3">
      <c r="AV4839" s="115" t="str">
        <f t="shared" si="560"/>
        <v>RYJCHARING CROSS HOSPITAL - RYJ02</v>
      </c>
      <c r="AW4839" s="126" t="s">
        <v>330</v>
      </c>
      <c r="AX4839" s="126" t="s">
        <v>10782</v>
      </c>
      <c r="AY4839" s="126" t="s">
        <v>330</v>
      </c>
      <c r="AZ4839" s="126" t="s">
        <v>7714</v>
      </c>
      <c r="BA4839" s="126" t="str">
        <f t="shared" si="561"/>
        <v>RYJ</v>
      </c>
    </row>
    <row r="4840" spans="48:53" hidden="1" x14ac:dyDescent="0.3">
      <c r="AV4840" s="115" t="str">
        <f t="shared" si="560"/>
        <v>RYJHAMMERSMITH HOSPITAL - RYJ03</v>
      </c>
      <c r="AW4840" s="126" t="s">
        <v>976</v>
      </c>
      <c r="AX4840" s="126" t="s">
        <v>10783</v>
      </c>
      <c r="AY4840" s="126" t="s">
        <v>976</v>
      </c>
      <c r="AZ4840" s="126" t="s">
        <v>9834</v>
      </c>
      <c r="BA4840" s="126" t="str">
        <f t="shared" si="561"/>
        <v>RYJ</v>
      </c>
    </row>
    <row r="4841" spans="48:53" hidden="1" x14ac:dyDescent="0.3">
      <c r="AV4841" s="115" t="str">
        <f t="shared" si="560"/>
        <v>RYJQUEEN CHARLOTTE'S HOSPITAL - RYJ04</v>
      </c>
      <c r="AW4841" s="126" t="s">
        <v>977</v>
      </c>
      <c r="AX4841" s="126" t="s">
        <v>10784</v>
      </c>
      <c r="AY4841" s="126" t="s">
        <v>977</v>
      </c>
      <c r="AZ4841" s="126" t="s">
        <v>9835</v>
      </c>
      <c r="BA4841" s="126" t="str">
        <f t="shared" si="561"/>
        <v>RYJ</v>
      </c>
    </row>
    <row r="4842" spans="48:53" hidden="1" x14ac:dyDescent="0.3">
      <c r="AV4842" s="115" t="str">
        <f t="shared" si="560"/>
        <v>RYJST MARY'S HOSPITAL (HQ) - RYJ01</v>
      </c>
      <c r="AW4842" s="126" t="s">
        <v>978</v>
      </c>
      <c r="AX4842" s="126" t="s">
        <v>10785</v>
      </c>
      <c r="AY4842" s="126" t="s">
        <v>978</v>
      </c>
      <c r="AZ4842" s="126" t="s">
        <v>9836</v>
      </c>
      <c r="BA4842" s="126" t="str">
        <f t="shared" si="561"/>
        <v>RYJ</v>
      </c>
    </row>
    <row r="4843" spans="48:53" hidden="1" x14ac:dyDescent="0.3">
      <c r="AV4843" s="115" t="str">
        <f t="shared" si="560"/>
        <v>RYJWESTERN EYE HOSPITAL - RYJ07</v>
      </c>
      <c r="AW4843" s="126" t="s">
        <v>979</v>
      </c>
      <c r="AX4843" s="126" t="s">
        <v>10786</v>
      </c>
      <c r="AY4843" s="126" t="s">
        <v>979</v>
      </c>
      <c r="AZ4843" s="126" t="s">
        <v>9837</v>
      </c>
      <c r="BA4843" s="126" t="str">
        <f t="shared" si="561"/>
        <v>RYJ</v>
      </c>
    </row>
    <row r="4844" spans="48:53" hidden="1" x14ac:dyDescent="0.3">
      <c r="AV4844" s="115" t="str">
        <f t="shared" si="560"/>
        <v>RYKANCHOR MEADOW</v>
      </c>
      <c r="AW4844" s="126" t="s">
        <v>7569</v>
      </c>
      <c r="AX4844" s="126" t="s">
        <v>7570</v>
      </c>
      <c r="AY4844" s="126" t="s">
        <v>7569</v>
      </c>
      <c r="AZ4844" s="126" t="s">
        <v>7570</v>
      </c>
      <c r="BA4844" s="126" t="str">
        <f t="shared" si="561"/>
        <v>RYK</v>
      </c>
    </row>
    <row r="4845" spans="48:53" hidden="1" x14ac:dyDescent="0.3">
      <c r="AV4845" s="115" t="str">
        <f t="shared" si="560"/>
        <v>RYKBLOXWICH HOSPITAL (MENTAL ILLNESS)</v>
      </c>
      <c r="AW4845" s="126" t="s">
        <v>7561</v>
      </c>
      <c r="AX4845" s="126" t="s">
        <v>7562</v>
      </c>
      <c r="AY4845" s="126" t="s">
        <v>7561</v>
      </c>
      <c r="AZ4845" s="126" t="s">
        <v>7562</v>
      </c>
      <c r="BA4845" s="126" t="str">
        <f t="shared" si="561"/>
        <v>RYK</v>
      </c>
    </row>
    <row r="4846" spans="48:53" hidden="1" x14ac:dyDescent="0.3">
      <c r="AV4846" s="115" t="str">
        <f t="shared" si="560"/>
        <v>RYKBLOXWICH HOSPITAL 1</v>
      </c>
      <c r="AW4846" s="126" t="s">
        <v>7584</v>
      </c>
      <c r="AX4846" s="126" t="s">
        <v>7585</v>
      </c>
      <c r="AY4846" s="126" t="s">
        <v>7584</v>
      </c>
      <c r="AZ4846" s="126" t="s">
        <v>7585</v>
      </c>
      <c r="BA4846" s="126" t="str">
        <f t="shared" si="561"/>
        <v>RYK</v>
      </c>
    </row>
    <row r="4847" spans="48:53" hidden="1" x14ac:dyDescent="0.3">
      <c r="AV4847" s="115" t="str">
        <f t="shared" si="560"/>
        <v>RYKBLOXWICH HOSPITAL 2</v>
      </c>
      <c r="AW4847" s="126" t="s">
        <v>7586</v>
      </c>
      <c r="AX4847" s="126" t="s">
        <v>7587</v>
      </c>
      <c r="AY4847" s="126" t="s">
        <v>7586</v>
      </c>
      <c r="AZ4847" s="126" t="s">
        <v>7587</v>
      </c>
      <c r="BA4847" s="126" t="str">
        <f t="shared" si="561"/>
        <v>RYK</v>
      </c>
    </row>
    <row r="4848" spans="48:53" hidden="1" x14ac:dyDescent="0.3">
      <c r="AV4848" s="115" t="str">
        <f t="shared" si="560"/>
        <v>RYKBLOXWICH HOSPITAL 3</v>
      </c>
      <c r="AW4848" s="126" t="s">
        <v>7588</v>
      </c>
      <c r="AX4848" s="126" t="s">
        <v>7589</v>
      </c>
      <c r="AY4848" s="126" t="s">
        <v>7588</v>
      </c>
      <c r="AZ4848" s="126" t="s">
        <v>7589</v>
      </c>
      <c r="BA4848" s="126" t="str">
        <f t="shared" si="561"/>
        <v>RYK</v>
      </c>
    </row>
    <row r="4849" spans="48:53" hidden="1" x14ac:dyDescent="0.3">
      <c r="AV4849" s="115" t="str">
        <f t="shared" si="560"/>
        <v>RYKBLOXWICH HOSPITAL 4</v>
      </c>
      <c r="AW4849" s="126" t="s">
        <v>7622</v>
      </c>
      <c r="AX4849" s="126" t="s">
        <v>7623</v>
      </c>
      <c r="AY4849" s="126" t="s">
        <v>7622</v>
      </c>
      <c r="AZ4849" s="126" t="s">
        <v>7623</v>
      </c>
      <c r="BA4849" s="126" t="str">
        <f t="shared" si="561"/>
        <v>RYK</v>
      </c>
    </row>
    <row r="4850" spans="48:53" hidden="1" x14ac:dyDescent="0.3">
      <c r="AV4850" s="115" t="str">
        <f t="shared" si="560"/>
        <v>RYKBUSHEY FIELDS HOSPITAL</v>
      </c>
      <c r="AW4850" s="126" t="s">
        <v>7581</v>
      </c>
      <c r="AX4850" s="126" t="s">
        <v>7582</v>
      </c>
      <c r="AY4850" s="126" t="s">
        <v>7581</v>
      </c>
      <c r="AZ4850" s="126" t="s">
        <v>7582</v>
      </c>
      <c r="BA4850" s="126" t="str">
        <f t="shared" si="561"/>
        <v>RYK</v>
      </c>
    </row>
    <row r="4851" spans="48:53" hidden="1" x14ac:dyDescent="0.3">
      <c r="AV4851" s="115" t="str">
        <f t="shared" si="560"/>
        <v>RYKBUSHEY FIELDS HOSPITAL 1</v>
      </c>
      <c r="AW4851" s="126" t="s">
        <v>7596</v>
      </c>
      <c r="AX4851" s="126" t="s">
        <v>7597</v>
      </c>
      <c r="AY4851" s="126" t="s">
        <v>7596</v>
      </c>
      <c r="AZ4851" s="126" t="s">
        <v>7597</v>
      </c>
      <c r="BA4851" s="126" t="str">
        <f t="shared" si="561"/>
        <v>RYK</v>
      </c>
    </row>
    <row r="4852" spans="48:53" hidden="1" x14ac:dyDescent="0.3">
      <c r="AV4852" s="115" t="str">
        <f t="shared" si="560"/>
        <v>RYKBUSHEY FIELDS HOSPITAL 10</v>
      </c>
      <c r="AW4852" s="126" t="s">
        <v>7614</v>
      </c>
      <c r="AX4852" s="126" t="s">
        <v>7615</v>
      </c>
      <c r="AY4852" s="126" t="s">
        <v>7614</v>
      </c>
      <c r="AZ4852" s="126" t="s">
        <v>7615</v>
      </c>
      <c r="BA4852" s="126" t="str">
        <f t="shared" si="561"/>
        <v>RYK</v>
      </c>
    </row>
    <row r="4853" spans="48:53" hidden="1" x14ac:dyDescent="0.3">
      <c r="AV4853" s="115" t="str">
        <f t="shared" si="560"/>
        <v>RYKBUSHEY FIELDS HOSPITAL 11</v>
      </c>
      <c r="AW4853" s="126" t="s">
        <v>7616</v>
      </c>
      <c r="AX4853" s="126" t="s">
        <v>7617</v>
      </c>
      <c r="AY4853" s="126" t="s">
        <v>7616</v>
      </c>
      <c r="AZ4853" s="126" t="s">
        <v>7617</v>
      </c>
      <c r="BA4853" s="126" t="str">
        <f t="shared" si="561"/>
        <v>RYK</v>
      </c>
    </row>
    <row r="4854" spans="48:53" hidden="1" x14ac:dyDescent="0.3">
      <c r="AV4854" s="115" t="str">
        <f t="shared" si="560"/>
        <v>RYKBUSHEY FIELDS HOSPITAL 12</v>
      </c>
      <c r="AW4854" s="126" t="s">
        <v>7618</v>
      </c>
      <c r="AX4854" s="126" t="s">
        <v>7619</v>
      </c>
      <c r="AY4854" s="126" t="s">
        <v>7618</v>
      </c>
      <c r="AZ4854" s="126" t="s">
        <v>7619</v>
      </c>
      <c r="BA4854" s="126" t="str">
        <f t="shared" si="561"/>
        <v>RYK</v>
      </c>
    </row>
    <row r="4855" spans="48:53" hidden="1" x14ac:dyDescent="0.3">
      <c r="AV4855" s="115" t="str">
        <f t="shared" si="560"/>
        <v>RYKBUSHEY FIELDS HOSPITAL 13</v>
      </c>
      <c r="AW4855" s="126" t="s">
        <v>7624</v>
      </c>
      <c r="AX4855" s="126" t="s">
        <v>7625</v>
      </c>
      <c r="AY4855" s="126" t="s">
        <v>7624</v>
      </c>
      <c r="AZ4855" s="126" t="s">
        <v>7625</v>
      </c>
      <c r="BA4855" s="126" t="str">
        <f t="shared" si="561"/>
        <v>RYK</v>
      </c>
    </row>
    <row r="4856" spans="48:53" hidden="1" x14ac:dyDescent="0.3">
      <c r="AV4856" s="115" t="str">
        <f t="shared" si="560"/>
        <v>RYKBUSHEY FIELDS HOSPITAL 13</v>
      </c>
      <c r="AW4856" s="126" t="s">
        <v>7634</v>
      </c>
      <c r="AX4856" s="126" t="s">
        <v>7625</v>
      </c>
      <c r="AY4856" s="126" t="s">
        <v>7634</v>
      </c>
      <c r="AZ4856" s="126" t="s">
        <v>7625</v>
      </c>
      <c r="BA4856" s="126" t="str">
        <f t="shared" si="561"/>
        <v>RYK</v>
      </c>
    </row>
    <row r="4857" spans="48:53" hidden="1" x14ac:dyDescent="0.3">
      <c r="AV4857" s="115" t="str">
        <f t="shared" si="560"/>
        <v>RYKBUSHEY FIELDS HOSPITAL 14</v>
      </c>
      <c r="AW4857" s="126" t="s">
        <v>7626</v>
      </c>
      <c r="AX4857" s="126" t="s">
        <v>7627</v>
      </c>
      <c r="AY4857" s="126" t="s">
        <v>7626</v>
      </c>
      <c r="AZ4857" s="126" t="s">
        <v>7627</v>
      </c>
      <c r="BA4857" s="126" t="str">
        <f t="shared" si="561"/>
        <v>RYK</v>
      </c>
    </row>
    <row r="4858" spans="48:53" hidden="1" x14ac:dyDescent="0.3">
      <c r="AV4858" s="115" t="str">
        <f t="shared" si="560"/>
        <v>RYKBUSHEY FIELDS HOSPITAL 14</v>
      </c>
      <c r="AW4858" s="126" t="s">
        <v>7635</v>
      </c>
      <c r="AX4858" s="126" t="s">
        <v>7627</v>
      </c>
      <c r="AY4858" s="126" t="s">
        <v>7635</v>
      </c>
      <c r="AZ4858" s="126" t="s">
        <v>7627</v>
      </c>
      <c r="BA4858" s="126" t="str">
        <f t="shared" si="561"/>
        <v>RYK</v>
      </c>
    </row>
    <row r="4859" spans="48:53" hidden="1" x14ac:dyDescent="0.3">
      <c r="AV4859" s="115" t="str">
        <f t="shared" si="560"/>
        <v>RYKBUSHEY FIELDS HOSPITAL 2</v>
      </c>
      <c r="AW4859" s="126" t="s">
        <v>7598</v>
      </c>
      <c r="AX4859" s="126" t="s">
        <v>7599</v>
      </c>
      <c r="AY4859" s="126" t="s">
        <v>7598</v>
      </c>
      <c r="AZ4859" s="126" t="s">
        <v>7599</v>
      </c>
      <c r="BA4859" s="126" t="str">
        <f t="shared" si="561"/>
        <v>RYK</v>
      </c>
    </row>
    <row r="4860" spans="48:53" hidden="1" x14ac:dyDescent="0.3">
      <c r="AV4860" s="115" t="str">
        <f t="shared" si="560"/>
        <v>RYKBUSHEY FIELDS HOSPITAL 3</v>
      </c>
      <c r="AW4860" s="126" t="s">
        <v>7600</v>
      </c>
      <c r="AX4860" s="126" t="s">
        <v>7601</v>
      </c>
      <c r="AY4860" s="126" t="s">
        <v>7600</v>
      </c>
      <c r="AZ4860" s="126" t="s">
        <v>7601</v>
      </c>
      <c r="BA4860" s="126" t="str">
        <f t="shared" si="561"/>
        <v>RYK</v>
      </c>
    </row>
    <row r="4861" spans="48:53" hidden="1" x14ac:dyDescent="0.3">
      <c r="AV4861" s="115" t="str">
        <f t="shared" si="560"/>
        <v>RYKBUSHEY FIELDS HOSPITAL 4</v>
      </c>
      <c r="AW4861" s="126" t="s">
        <v>7602</v>
      </c>
      <c r="AX4861" s="126" t="s">
        <v>7603</v>
      </c>
      <c r="AY4861" s="126" t="s">
        <v>7602</v>
      </c>
      <c r="AZ4861" s="126" t="s">
        <v>7603</v>
      </c>
      <c r="BA4861" s="126" t="str">
        <f t="shared" si="561"/>
        <v>RYK</v>
      </c>
    </row>
    <row r="4862" spans="48:53" hidden="1" x14ac:dyDescent="0.3">
      <c r="AV4862" s="115" t="str">
        <f t="shared" si="560"/>
        <v>RYKBUSHEY FIELDS HOSPITAL 5</v>
      </c>
      <c r="AW4862" s="126" t="s">
        <v>7604</v>
      </c>
      <c r="AX4862" s="126" t="s">
        <v>7605</v>
      </c>
      <c r="AY4862" s="126" t="s">
        <v>7604</v>
      </c>
      <c r="AZ4862" s="126" t="s">
        <v>7605</v>
      </c>
      <c r="BA4862" s="126" t="str">
        <f t="shared" si="561"/>
        <v>RYK</v>
      </c>
    </row>
    <row r="4863" spans="48:53" hidden="1" x14ac:dyDescent="0.3">
      <c r="AV4863" s="115" t="str">
        <f t="shared" si="560"/>
        <v>RYKBUSHEY FIELDS HOSPITAL 6</v>
      </c>
      <c r="AW4863" s="126" t="s">
        <v>7606</v>
      </c>
      <c r="AX4863" s="126" t="s">
        <v>7607</v>
      </c>
      <c r="AY4863" s="126" t="s">
        <v>7606</v>
      </c>
      <c r="AZ4863" s="126" t="s">
        <v>7607</v>
      </c>
      <c r="BA4863" s="126" t="str">
        <f t="shared" si="561"/>
        <v>RYK</v>
      </c>
    </row>
    <row r="4864" spans="48:53" hidden="1" x14ac:dyDescent="0.3">
      <c r="AV4864" s="115" t="str">
        <f t="shared" si="560"/>
        <v>RYKBUSHEY FIELDS HOSPITAL 7</v>
      </c>
      <c r="AW4864" s="126" t="s">
        <v>7608</v>
      </c>
      <c r="AX4864" s="126" t="s">
        <v>7609</v>
      </c>
      <c r="AY4864" s="126" t="s">
        <v>7608</v>
      </c>
      <c r="AZ4864" s="126" t="s">
        <v>7609</v>
      </c>
      <c r="BA4864" s="126" t="str">
        <f t="shared" si="561"/>
        <v>RYK</v>
      </c>
    </row>
    <row r="4865" spans="48:53" hidden="1" x14ac:dyDescent="0.3">
      <c r="AV4865" s="115" t="str">
        <f t="shared" si="560"/>
        <v>RYKBUSHEY FIELDS HOSPITAL 8</v>
      </c>
      <c r="AW4865" s="126" t="s">
        <v>7610</v>
      </c>
      <c r="AX4865" s="126" t="s">
        <v>7611</v>
      </c>
      <c r="AY4865" s="126" t="s">
        <v>7610</v>
      </c>
      <c r="AZ4865" s="126" t="s">
        <v>7611</v>
      </c>
      <c r="BA4865" s="126" t="str">
        <f t="shared" si="561"/>
        <v>RYK</v>
      </c>
    </row>
    <row r="4866" spans="48:53" hidden="1" x14ac:dyDescent="0.3">
      <c r="AV4866" s="115" t="str">
        <f t="shared" si="560"/>
        <v>RYKBUSHEY FIELDS HOSPITAL 9</v>
      </c>
      <c r="AW4866" s="126" t="s">
        <v>7612</v>
      </c>
      <c r="AX4866" s="126" t="s">
        <v>7613</v>
      </c>
      <c r="AY4866" s="126" t="s">
        <v>7612</v>
      </c>
      <c r="AZ4866" s="126" t="s">
        <v>7613</v>
      </c>
      <c r="BA4866" s="126" t="str">
        <f t="shared" si="561"/>
        <v>RYK</v>
      </c>
    </row>
    <row r="4867" spans="48:53" hidden="1" x14ac:dyDescent="0.3">
      <c r="AV4867" s="115" t="str">
        <f t="shared" si="560"/>
        <v>RYKCANALSIDE 1</v>
      </c>
      <c r="AW4867" s="126" t="s">
        <v>7590</v>
      </c>
      <c r="AX4867" s="126" t="s">
        <v>7591</v>
      </c>
      <c r="AY4867" s="126" t="s">
        <v>7590</v>
      </c>
      <c r="AZ4867" s="126" t="s">
        <v>7591</v>
      </c>
      <c r="BA4867" s="126" t="str">
        <f t="shared" si="561"/>
        <v>RYK</v>
      </c>
    </row>
    <row r="4868" spans="48:53" hidden="1" x14ac:dyDescent="0.3">
      <c r="AV4868" s="115" t="str">
        <f t="shared" si="560"/>
        <v>RYKCANALSIDE 2</v>
      </c>
      <c r="AW4868" s="126" t="s">
        <v>7592</v>
      </c>
      <c r="AX4868" s="126" t="s">
        <v>7593</v>
      </c>
      <c r="AY4868" s="126" t="s">
        <v>7592</v>
      </c>
      <c r="AZ4868" s="126" t="s">
        <v>7593</v>
      </c>
      <c r="BA4868" s="126" t="str">
        <f t="shared" si="561"/>
        <v>RYK</v>
      </c>
    </row>
    <row r="4869" spans="48:53" hidden="1" x14ac:dyDescent="0.3">
      <c r="AV4869" s="115" t="str">
        <f t="shared" si="560"/>
        <v>RYKCANALSIDE 3</v>
      </c>
      <c r="AW4869" s="126" t="s">
        <v>7632</v>
      </c>
      <c r="AX4869" s="126" t="s">
        <v>7633</v>
      </c>
      <c r="AY4869" s="126" t="s">
        <v>7632</v>
      </c>
      <c r="AZ4869" s="126" t="s">
        <v>7633</v>
      </c>
      <c r="BA4869" s="126" t="str">
        <f t="shared" si="561"/>
        <v>RYK</v>
      </c>
    </row>
    <row r="4870" spans="48:53" hidden="1" x14ac:dyDescent="0.3">
      <c r="AV4870" s="115" t="str">
        <f t="shared" ref="AV4870:AV4933" si="562">CONCATENATE(LEFT(AW4870, 3),AX4870)</f>
        <v>RYKCANALSIDE 4</v>
      </c>
      <c r="AW4870" s="126" t="s">
        <v>7630</v>
      </c>
      <c r="AX4870" s="126" t="s">
        <v>7631</v>
      </c>
      <c r="AY4870" s="126" t="s">
        <v>7630</v>
      </c>
      <c r="AZ4870" s="126" t="s">
        <v>7631</v>
      </c>
      <c r="BA4870" s="126" t="str">
        <f t="shared" ref="BA4870:BA4933" si="563">LEFT(AY4870,3)</f>
        <v>RYK</v>
      </c>
    </row>
    <row r="4871" spans="48:53" hidden="1" x14ac:dyDescent="0.3">
      <c r="AV4871" s="115" t="str">
        <f t="shared" si="562"/>
        <v>RYKCANALSIDE 5</v>
      </c>
      <c r="AW4871" s="126" t="s">
        <v>7594</v>
      </c>
      <c r="AX4871" s="126" t="s">
        <v>7595</v>
      </c>
      <c r="AY4871" s="126" t="s">
        <v>7594</v>
      </c>
      <c r="AZ4871" s="126" t="s">
        <v>7595</v>
      </c>
      <c r="BA4871" s="126" t="str">
        <f t="shared" si="563"/>
        <v>RYK</v>
      </c>
    </row>
    <row r="4872" spans="48:53" hidden="1" x14ac:dyDescent="0.3">
      <c r="AV4872" s="115" t="str">
        <f t="shared" si="562"/>
        <v>RYKDAISY BANK COMMUNITY UNIT</v>
      </c>
      <c r="AW4872" s="126" t="s">
        <v>7563</v>
      </c>
      <c r="AX4872" s="126" t="s">
        <v>7564</v>
      </c>
      <c r="AY4872" s="126" t="s">
        <v>7563</v>
      </c>
      <c r="AZ4872" s="126" t="s">
        <v>7564</v>
      </c>
      <c r="BA4872" s="126" t="str">
        <f t="shared" si="563"/>
        <v>RYK</v>
      </c>
    </row>
    <row r="4873" spans="48:53" hidden="1" x14ac:dyDescent="0.3">
      <c r="AV4873" s="115" t="str">
        <f t="shared" si="562"/>
        <v>RYKDOROTHY PATTISON HOSPITAL</v>
      </c>
      <c r="AW4873" s="126" t="s">
        <v>7565</v>
      </c>
      <c r="AX4873" s="126" t="s">
        <v>7566</v>
      </c>
      <c r="AY4873" s="126" t="s">
        <v>7565</v>
      </c>
      <c r="AZ4873" s="126" t="s">
        <v>7566</v>
      </c>
      <c r="BA4873" s="126" t="str">
        <f t="shared" si="563"/>
        <v>RYK</v>
      </c>
    </row>
    <row r="4874" spans="48:53" hidden="1" x14ac:dyDescent="0.3">
      <c r="AV4874" s="115" t="str">
        <f t="shared" si="562"/>
        <v>RYKDOROTHY PATTISON HOSPITAL 1</v>
      </c>
      <c r="AW4874" s="126" t="s">
        <v>7628</v>
      </c>
      <c r="AX4874" s="126" t="s">
        <v>7629</v>
      </c>
      <c r="AY4874" s="126" t="s">
        <v>7628</v>
      </c>
      <c r="AZ4874" s="126" t="s">
        <v>7629</v>
      </c>
      <c r="BA4874" s="126" t="str">
        <f t="shared" si="563"/>
        <v>RYK</v>
      </c>
    </row>
    <row r="4875" spans="48:53" hidden="1" x14ac:dyDescent="0.3">
      <c r="AV4875" s="115" t="str">
        <f t="shared" si="562"/>
        <v>RYKDOROTHY PATTISON HOSPITAL 1</v>
      </c>
      <c r="AW4875" s="126" t="s">
        <v>7636</v>
      </c>
      <c r="AX4875" s="126" t="s">
        <v>7629</v>
      </c>
      <c r="AY4875" s="126" t="s">
        <v>7636</v>
      </c>
      <c r="AZ4875" s="126" t="s">
        <v>7629</v>
      </c>
      <c r="BA4875" s="126" t="str">
        <f t="shared" si="563"/>
        <v>RYK</v>
      </c>
    </row>
    <row r="4876" spans="48:53" hidden="1" x14ac:dyDescent="0.3">
      <c r="AV4876" s="115" t="str">
        <f t="shared" si="562"/>
        <v>RYKDOROTHY PATTISON PORTACABINS (ESSO)</v>
      </c>
      <c r="AW4876" s="126" t="s">
        <v>7573</v>
      </c>
      <c r="AX4876" s="126" t="s">
        <v>7574</v>
      </c>
      <c r="AY4876" s="126" t="s">
        <v>7573</v>
      </c>
      <c r="AZ4876" s="126" t="s">
        <v>7574</v>
      </c>
      <c r="BA4876" s="126" t="str">
        <f t="shared" si="563"/>
        <v>RYK</v>
      </c>
    </row>
    <row r="4877" spans="48:53" hidden="1" x14ac:dyDescent="0.3">
      <c r="AV4877" s="115" t="str">
        <f t="shared" si="562"/>
        <v>RYKEVERGREEN PLACE</v>
      </c>
      <c r="AW4877" s="126" t="s">
        <v>7567</v>
      </c>
      <c r="AX4877" s="126" t="s">
        <v>7568</v>
      </c>
      <c r="AY4877" s="126" t="s">
        <v>7567</v>
      </c>
      <c r="AZ4877" s="126" t="s">
        <v>7568</v>
      </c>
      <c r="BA4877" s="126" t="str">
        <f t="shared" si="563"/>
        <v>RYK</v>
      </c>
    </row>
    <row r="4878" spans="48:53" hidden="1" x14ac:dyDescent="0.3">
      <c r="AV4878" s="115" t="str">
        <f t="shared" si="562"/>
        <v>RYKORCHARD HILLS</v>
      </c>
      <c r="AW4878" s="126" t="s">
        <v>7571</v>
      </c>
      <c r="AX4878" s="126" t="s">
        <v>7572</v>
      </c>
      <c r="AY4878" s="126" t="s">
        <v>7571</v>
      </c>
      <c r="AZ4878" s="126" t="s">
        <v>7572</v>
      </c>
      <c r="BA4878" s="126" t="str">
        <f t="shared" si="563"/>
        <v>RYK</v>
      </c>
    </row>
    <row r="4879" spans="48:53" hidden="1" x14ac:dyDescent="0.3">
      <c r="AV4879" s="115" t="str">
        <f t="shared" si="562"/>
        <v>RYKROSE COTTAGE</v>
      </c>
      <c r="AW4879" s="126" t="s">
        <v>7583</v>
      </c>
      <c r="AX4879" s="126" t="s">
        <v>7238</v>
      </c>
      <c r="AY4879" s="126" t="s">
        <v>7583</v>
      </c>
      <c r="AZ4879" s="126" t="s">
        <v>7238</v>
      </c>
      <c r="BA4879" s="126" t="str">
        <f t="shared" si="563"/>
        <v>RYK</v>
      </c>
    </row>
    <row r="4880" spans="48:53" hidden="1" x14ac:dyDescent="0.3">
      <c r="AV4880" s="115" t="str">
        <f t="shared" si="562"/>
        <v>RYKROSE COTTAGE 1</v>
      </c>
      <c r="AW4880" s="126" t="s">
        <v>7620</v>
      </c>
      <c r="AX4880" s="126" t="s">
        <v>7621</v>
      </c>
      <c r="AY4880" s="126" t="s">
        <v>7620</v>
      </c>
      <c r="AZ4880" s="126" t="s">
        <v>7621</v>
      </c>
      <c r="BA4880" s="126" t="str">
        <f t="shared" si="563"/>
        <v>RYK</v>
      </c>
    </row>
    <row r="4881" spans="48:53" hidden="1" x14ac:dyDescent="0.3">
      <c r="AV4881" s="115" t="str">
        <f t="shared" si="562"/>
        <v>RYKRUSSELL HALL HOSPITAL</v>
      </c>
      <c r="AW4881" s="126" t="s">
        <v>7577</v>
      </c>
      <c r="AX4881" s="126" t="s">
        <v>7578</v>
      </c>
      <c r="AY4881" s="126" t="s">
        <v>7577</v>
      </c>
      <c r="AZ4881" s="126" t="s">
        <v>7578</v>
      </c>
      <c r="BA4881" s="126" t="str">
        <f t="shared" si="563"/>
        <v>RYK</v>
      </c>
    </row>
    <row r="4882" spans="48:53" hidden="1" x14ac:dyDescent="0.3">
      <c r="AV4882" s="115" t="str">
        <f t="shared" si="562"/>
        <v>RYKSPRINGSIDE</v>
      </c>
      <c r="AW4882" s="126" t="s">
        <v>7575</v>
      </c>
      <c r="AX4882" s="126" t="s">
        <v>7576</v>
      </c>
      <c r="AY4882" s="126" t="s">
        <v>7575</v>
      </c>
      <c r="AZ4882" s="126" t="s">
        <v>7576</v>
      </c>
      <c r="BA4882" s="126" t="str">
        <f t="shared" si="563"/>
        <v>RYK</v>
      </c>
    </row>
    <row r="4883" spans="48:53" hidden="1" x14ac:dyDescent="0.3">
      <c r="AV4883" s="115" t="str">
        <f t="shared" si="562"/>
        <v>RYKTHE CAGE - CRIMINAL JUSTICE DIVISION/DUDLEY ARREST REFERRAL SCHEME</v>
      </c>
      <c r="AW4883" s="126" t="s">
        <v>7579</v>
      </c>
      <c r="AX4883" s="126" t="s">
        <v>7580</v>
      </c>
      <c r="AY4883" s="126" t="s">
        <v>7579</v>
      </c>
      <c r="AZ4883" s="126" t="s">
        <v>7580</v>
      </c>
      <c r="BA4883" s="126" t="str">
        <f t="shared" si="563"/>
        <v>RYK</v>
      </c>
    </row>
    <row r="4884" spans="48:53" hidden="1" x14ac:dyDescent="0.3">
      <c r="AV4884" s="115" t="str">
        <f t="shared" si="562"/>
        <v>RYQBECKENHAM BEACON - RYQ31</v>
      </c>
      <c r="AW4884" s="126" t="s">
        <v>41</v>
      </c>
      <c r="AX4884" s="126" t="s">
        <v>10787</v>
      </c>
      <c r="AY4884" s="126" t="s">
        <v>41</v>
      </c>
      <c r="AZ4884" s="126" t="s">
        <v>9838</v>
      </c>
      <c r="BA4884" s="126" t="str">
        <f t="shared" si="563"/>
        <v>RYQ</v>
      </c>
    </row>
    <row r="4885" spans="48:53" hidden="1" x14ac:dyDescent="0.3">
      <c r="AV4885" s="115" t="str">
        <f t="shared" si="562"/>
        <v>RYQERITH AND DISTRICT HOSPITAL - RYQ11</v>
      </c>
      <c r="AW4885" s="126" t="s">
        <v>42</v>
      </c>
      <c r="AX4885" s="126" t="s">
        <v>10788</v>
      </c>
      <c r="AY4885" s="126" t="s">
        <v>42</v>
      </c>
      <c r="AZ4885" s="126" t="s">
        <v>9839</v>
      </c>
      <c r="BA4885" s="126" t="str">
        <f t="shared" si="563"/>
        <v>RYQ</v>
      </c>
    </row>
    <row r="4886" spans="48:53" hidden="1" x14ac:dyDescent="0.3">
      <c r="AV4886" s="115" t="str">
        <f t="shared" si="562"/>
        <v>RYQORPINGTON HOSPITAL - RYQ32</v>
      </c>
      <c r="AW4886" s="126" t="s">
        <v>43</v>
      </c>
      <c r="AX4886" s="126" t="s">
        <v>10789</v>
      </c>
      <c r="AY4886" s="126" t="s">
        <v>43</v>
      </c>
      <c r="AZ4886" s="126" t="s">
        <v>8730</v>
      </c>
      <c r="BA4886" s="126" t="str">
        <f t="shared" si="563"/>
        <v>RYQ</v>
      </c>
    </row>
    <row r="4887" spans="48:53" hidden="1" x14ac:dyDescent="0.3">
      <c r="AV4887" s="115" t="str">
        <f t="shared" si="562"/>
        <v>RYQQUEEN ELIZABETH HOSPITAL WOOLWICH - RYQ50</v>
      </c>
      <c r="AW4887" s="126" t="s">
        <v>44</v>
      </c>
      <c r="AX4887" s="126" t="s">
        <v>10790</v>
      </c>
      <c r="AY4887" s="126" t="s">
        <v>44</v>
      </c>
      <c r="AZ4887" s="126" t="s">
        <v>9840</v>
      </c>
      <c r="BA4887" s="126" t="str">
        <f t="shared" si="563"/>
        <v>RYQ</v>
      </c>
    </row>
    <row r="4888" spans="48:53" hidden="1" x14ac:dyDescent="0.3">
      <c r="AV4888" s="115" t="str">
        <f t="shared" si="562"/>
        <v>RYQQUEEN MARY'S HOSPITAL SIDCUP - RYQ10</v>
      </c>
      <c r="AW4888" s="126" t="s">
        <v>45</v>
      </c>
      <c r="AX4888" s="126" t="s">
        <v>10791</v>
      </c>
      <c r="AY4888" s="126" t="s">
        <v>45</v>
      </c>
      <c r="AZ4888" s="126" t="s">
        <v>9841</v>
      </c>
      <c r="BA4888" s="126" t="str">
        <f t="shared" si="563"/>
        <v>RYQ</v>
      </c>
    </row>
    <row r="4889" spans="48:53" hidden="1" x14ac:dyDescent="0.3">
      <c r="AV4889" s="115" t="str">
        <f t="shared" si="562"/>
        <v>RYQSLH @ DARENT VALLEY HOSPITAL - RYQ22</v>
      </c>
      <c r="AW4889" s="126" t="s">
        <v>46</v>
      </c>
      <c r="AX4889" s="126" t="s">
        <v>10792</v>
      </c>
      <c r="AY4889" s="126" t="s">
        <v>46</v>
      </c>
      <c r="AZ4889" s="126" t="s">
        <v>9842</v>
      </c>
      <c r="BA4889" s="126" t="str">
        <f t="shared" si="563"/>
        <v>RYQ</v>
      </c>
    </row>
    <row r="4890" spans="48:53" hidden="1" x14ac:dyDescent="0.3">
      <c r="AV4890" s="115" t="str">
        <f t="shared" si="562"/>
        <v>RYQSLH @ SEVENOAKS HOSPITAL - RYQ40</v>
      </c>
      <c r="AW4890" s="126" t="s">
        <v>47</v>
      </c>
      <c r="AX4890" s="126" t="s">
        <v>10793</v>
      </c>
      <c r="AY4890" s="126" t="s">
        <v>47</v>
      </c>
      <c r="AZ4890" s="126" t="s">
        <v>9843</v>
      </c>
      <c r="BA4890" s="126" t="str">
        <f t="shared" si="563"/>
        <v>RYQ</v>
      </c>
    </row>
    <row r="4891" spans="48:53" hidden="1" x14ac:dyDescent="0.3">
      <c r="AV4891" s="115" t="str">
        <f t="shared" si="562"/>
        <v>RYRCHICHESTER TREATMENT CENTRE - RYR05</v>
      </c>
      <c r="AW4891" s="126" t="s">
        <v>48</v>
      </c>
      <c r="AX4891" s="126" t="s">
        <v>10794</v>
      </c>
      <c r="AY4891" s="126" t="s">
        <v>48</v>
      </c>
      <c r="AZ4891" s="126" t="s">
        <v>9844</v>
      </c>
      <c r="BA4891" s="126" t="str">
        <f t="shared" si="563"/>
        <v>RYR</v>
      </c>
    </row>
    <row r="4892" spans="48:53" hidden="1" x14ac:dyDescent="0.3">
      <c r="AV4892" s="115" t="str">
        <f t="shared" si="562"/>
        <v>RYRSOUTHLANDS HOSPITAL - RYR14</v>
      </c>
      <c r="AW4892" s="126" t="s">
        <v>49</v>
      </c>
      <c r="AX4892" s="126" t="s">
        <v>10795</v>
      </c>
      <c r="AY4892" s="126" t="s">
        <v>49</v>
      </c>
      <c r="AZ4892" s="126" t="s">
        <v>2803</v>
      </c>
      <c r="BA4892" s="126" t="str">
        <f t="shared" si="563"/>
        <v>RYR</v>
      </c>
    </row>
    <row r="4893" spans="48:53" hidden="1" x14ac:dyDescent="0.3">
      <c r="AV4893" s="115" t="str">
        <f t="shared" si="562"/>
        <v>RYRST RICHARD'S HOSPITAL - RYR16</v>
      </c>
      <c r="AW4893" s="126" t="s">
        <v>50</v>
      </c>
      <c r="AX4893" s="126" t="s">
        <v>10796</v>
      </c>
      <c r="AY4893" s="126" t="s">
        <v>50</v>
      </c>
      <c r="AZ4893" s="126" t="s">
        <v>9845</v>
      </c>
      <c r="BA4893" s="126" t="str">
        <f t="shared" si="563"/>
        <v>RYR</v>
      </c>
    </row>
    <row r="4894" spans="48:53" hidden="1" x14ac:dyDescent="0.3">
      <c r="AV4894" s="115" t="str">
        <f t="shared" si="562"/>
        <v>RYRWORTHING HOSPITAL - RYR18</v>
      </c>
      <c r="AW4894" s="126" t="s">
        <v>51</v>
      </c>
      <c r="AX4894" s="126" t="s">
        <v>10797</v>
      </c>
      <c r="AY4894" s="126" t="s">
        <v>51</v>
      </c>
      <c r="AZ4894" s="126" t="s">
        <v>2793</v>
      </c>
      <c r="BA4894" s="126" t="str">
        <f t="shared" si="563"/>
        <v>RYR</v>
      </c>
    </row>
    <row r="4895" spans="48:53" hidden="1" x14ac:dyDescent="0.3">
      <c r="AV4895" s="115" t="str">
        <f t="shared" si="562"/>
        <v>RYVCITY CARE CENTRE</v>
      </c>
      <c r="AW4895" s="126" t="s">
        <v>8217</v>
      </c>
      <c r="AX4895" s="126" t="s">
        <v>9846</v>
      </c>
      <c r="AY4895" s="126" t="s">
        <v>8217</v>
      </c>
      <c r="AZ4895" s="126" t="s">
        <v>9846</v>
      </c>
      <c r="BA4895" s="126" t="str">
        <f t="shared" si="563"/>
        <v>RYV</v>
      </c>
    </row>
    <row r="4896" spans="48:53" hidden="1" x14ac:dyDescent="0.3">
      <c r="AV4896" s="115" t="str">
        <f t="shared" si="562"/>
        <v>RYVDODDINGTON COMMUNITY HOSP</v>
      </c>
      <c r="AW4896" s="126" t="s">
        <v>7657</v>
      </c>
      <c r="AX4896" s="126" t="s">
        <v>7658</v>
      </c>
      <c r="AY4896" s="126" t="s">
        <v>7657</v>
      </c>
      <c r="AZ4896" s="126" t="s">
        <v>7658</v>
      </c>
      <c r="BA4896" s="126" t="str">
        <f t="shared" si="563"/>
        <v>RYV</v>
      </c>
    </row>
    <row r="4897" spans="48:53" hidden="1" x14ac:dyDescent="0.3">
      <c r="AV4897" s="115" t="str">
        <f t="shared" si="562"/>
        <v>RYVDODDINGTON HOSPITAL</v>
      </c>
      <c r="AW4897" s="126" t="s">
        <v>7639</v>
      </c>
      <c r="AX4897" s="126" t="s">
        <v>1760</v>
      </c>
      <c r="AY4897" s="126" t="s">
        <v>7639</v>
      </c>
      <c r="AZ4897" s="126" t="s">
        <v>1760</v>
      </c>
      <c r="BA4897" s="126" t="str">
        <f t="shared" si="563"/>
        <v>RYV</v>
      </c>
    </row>
    <row r="4898" spans="48:53" hidden="1" x14ac:dyDescent="0.3">
      <c r="AV4898" s="115" t="str">
        <f t="shared" si="562"/>
        <v>RYVFELIXSTOWE COMMUNITY HOSPITAL - CASH</v>
      </c>
      <c r="AW4898" s="126" t="s">
        <v>7651</v>
      </c>
      <c r="AX4898" s="126" t="s">
        <v>7652</v>
      </c>
      <c r="AY4898" s="126" t="s">
        <v>7651</v>
      </c>
      <c r="AZ4898" s="126" t="s">
        <v>7652</v>
      </c>
      <c r="BA4898" s="126" t="str">
        <f t="shared" si="563"/>
        <v>RYV</v>
      </c>
    </row>
    <row r="4899" spans="48:53" hidden="1" x14ac:dyDescent="0.3">
      <c r="AV4899" s="115" t="str">
        <f t="shared" si="562"/>
        <v>RYVHAMPTON HEALTH</v>
      </c>
      <c r="AW4899" s="126" t="s">
        <v>7669</v>
      </c>
      <c r="AX4899" s="126" t="s">
        <v>7670</v>
      </c>
      <c r="AY4899" s="126" t="s">
        <v>7669</v>
      </c>
      <c r="AZ4899" s="126" t="s">
        <v>7670</v>
      </c>
      <c r="BA4899" s="126" t="str">
        <f t="shared" si="563"/>
        <v>RYV</v>
      </c>
    </row>
    <row r="4900" spans="48:53" hidden="1" x14ac:dyDescent="0.3">
      <c r="AV4900" s="115" t="str">
        <f t="shared" si="562"/>
        <v>RYVHINCHINGBROOKE HOSPITAL</v>
      </c>
      <c r="AW4900" s="126" t="s">
        <v>7640</v>
      </c>
      <c r="AX4900" s="126" t="s">
        <v>7641</v>
      </c>
      <c r="AY4900" s="126" t="s">
        <v>7640</v>
      </c>
      <c r="AZ4900" s="126" t="s">
        <v>7641</v>
      </c>
      <c r="BA4900" s="126" t="str">
        <f t="shared" si="563"/>
        <v>RYV</v>
      </c>
    </row>
    <row r="4901" spans="48:53" hidden="1" x14ac:dyDescent="0.3">
      <c r="AV4901" s="115" t="str">
        <f t="shared" si="562"/>
        <v>RYVIDA DARWIN HOSPITAL</v>
      </c>
      <c r="AW4901" s="126" t="s">
        <v>7644</v>
      </c>
      <c r="AX4901" s="126" t="s">
        <v>1680</v>
      </c>
      <c r="AY4901" s="126" t="s">
        <v>7644</v>
      </c>
      <c r="AZ4901" s="126" t="s">
        <v>1680</v>
      </c>
      <c r="BA4901" s="126" t="str">
        <f t="shared" si="563"/>
        <v>RYV</v>
      </c>
    </row>
    <row r="4902" spans="48:53" hidden="1" x14ac:dyDescent="0.3">
      <c r="AV4902" s="115" t="str">
        <f t="shared" si="562"/>
        <v>RYVIPSWICH HOSPITAL - CASH</v>
      </c>
      <c r="AW4902" s="126" t="s">
        <v>7647</v>
      </c>
      <c r="AX4902" s="126" t="s">
        <v>7648</v>
      </c>
      <c r="AY4902" s="126" t="s">
        <v>7647</v>
      </c>
      <c r="AZ4902" s="126" t="s">
        <v>7648</v>
      </c>
      <c r="BA4902" s="126" t="str">
        <f t="shared" si="563"/>
        <v>RYV</v>
      </c>
    </row>
    <row r="4903" spans="48:53" hidden="1" x14ac:dyDescent="0.3">
      <c r="AV4903" s="115" t="str">
        <f t="shared" si="562"/>
        <v>RYVLAURELS</v>
      </c>
      <c r="AW4903" s="126" t="s">
        <v>7645</v>
      </c>
      <c r="AX4903" s="126" t="s">
        <v>7646</v>
      </c>
      <c r="AY4903" s="126" t="s">
        <v>7645</v>
      </c>
      <c r="AZ4903" s="126" t="s">
        <v>7646</v>
      </c>
      <c r="BA4903" s="126" t="str">
        <f t="shared" si="563"/>
        <v>RYV</v>
      </c>
    </row>
    <row r="4904" spans="48:53" hidden="1" x14ac:dyDescent="0.3">
      <c r="AV4904" s="115" t="str">
        <f t="shared" si="562"/>
        <v>RYVLUTON &amp; DUNSTABLE HOSP ST. MARY'S WING</v>
      </c>
      <c r="AW4904" s="126" t="s">
        <v>7665</v>
      </c>
      <c r="AX4904" s="126" t="s">
        <v>7666</v>
      </c>
      <c r="AY4904" s="126" t="s">
        <v>7665</v>
      </c>
      <c r="AZ4904" s="126" t="s">
        <v>7666</v>
      </c>
      <c r="BA4904" s="126" t="str">
        <f t="shared" si="563"/>
        <v>RYV</v>
      </c>
    </row>
    <row r="4905" spans="48:53" hidden="1" x14ac:dyDescent="0.3">
      <c r="AV4905" s="115" t="str">
        <f t="shared" si="562"/>
        <v>RYVNORTH CAMBRIDGESHIRE HOSPITAL</v>
      </c>
      <c r="AW4905" s="126" t="s">
        <v>7637</v>
      </c>
      <c r="AX4905" s="126" t="s">
        <v>1710</v>
      </c>
      <c r="AY4905" s="126" t="s">
        <v>7637</v>
      </c>
      <c r="AZ4905" s="126" t="s">
        <v>1710</v>
      </c>
      <c r="BA4905" s="126" t="str">
        <f t="shared" si="563"/>
        <v>RYV</v>
      </c>
    </row>
    <row r="4906" spans="48:53" hidden="1" x14ac:dyDescent="0.3">
      <c r="AV4906" s="115" t="str">
        <f t="shared" si="562"/>
        <v>RYVOLD FLETTON</v>
      </c>
      <c r="AW4906" s="126" t="s">
        <v>7667</v>
      </c>
      <c r="AX4906" s="126" t="s">
        <v>7668</v>
      </c>
      <c r="AY4906" s="126" t="s">
        <v>7667</v>
      </c>
      <c r="AZ4906" s="126" t="s">
        <v>7668</v>
      </c>
      <c r="BA4906" s="126" t="str">
        <f t="shared" si="563"/>
        <v>RYV</v>
      </c>
    </row>
    <row r="4907" spans="48:53" hidden="1" x14ac:dyDescent="0.3">
      <c r="AV4907" s="115" t="str">
        <f t="shared" si="562"/>
        <v>RYVPRINCESS OF WALES (MINOR)</v>
      </c>
      <c r="AW4907" s="126" t="s">
        <v>7653</v>
      </c>
      <c r="AX4907" s="126" t="s">
        <v>7654</v>
      </c>
      <c r="AY4907" s="126" t="s">
        <v>7653</v>
      </c>
      <c r="AZ4907" s="126" t="s">
        <v>7654</v>
      </c>
      <c r="BA4907" s="126" t="str">
        <f t="shared" si="563"/>
        <v>RYV</v>
      </c>
    </row>
    <row r="4908" spans="48:53" hidden="1" x14ac:dyDescent="0.3">
      <c r="AV4908" s="115" t="str">
        <f t="shared" si="562"/>
        <v>RYVPRINCESS OF WALES (OPD)</v>
      </c>
      <c r="AW4908" s="126" t="s">
        <v>7655</v>
      </c>
      <c r="AX4908" s="126" t="s">
        <v>7656</v>
      </c>
      <c r="AY4908" s="126" t="s">
        <v>7655</v>
      </c>
      <c r="AZ4908" s="126" t="s">
        <v>7656</v>
      </c>
      <c r="BA4908" s="126" t="str">
        <f t="shared" si="563"/>
        <v>RYV</v>
      </c>
    </row>
    <row r="4909" spans="48:53" hidden="1" x14ac:dyDescent="0.3">
      <c r="AV4909" s="115" t="str">
        <f t="shared" si="562"/>
        <v>RYVPRINCESS OF WALES (REHAB)</v>
      </c>
      <c r="AW4909" s="126" t="s">
        <v>7659</v>
      </c>
      <c r="AX4909" s="126" t="s">
        <v>7660</v>
      </c>
      <c r="AY4909" s="126" t="s">
        <v>7659</v>
      </c>
      <c r="AZ4909" s="126" t="s">
        <v>7660</v>
      </c>
      <c r="BA4909" s="126" t="str">
        <f t="shared" si="563"/>
        <v>RYV</v>
      </c>
    </row>
    <row r="4910" spans="48:53" hidden="1" x14ac:dyDescent="0.3">
      <c r="AV4910" s="115" t="str">
        <f t="shared" si="562"/>
        <v>RYVPRINCESS OF WALES HOSPITAL</v>
      </c>
      <c r="AW4910" s="126" t="s">
        <v>7638</v>
      </c>
      <c r="AX4910" s="126" t="s">
        <v>1754</v>
      </c>
      <c r="AY4910" s="126" t="s">
        <v>7638</v>
      </c>
      <c r="AZ4910" s="126" t="s">
        <v>1754</v>
      </c>
      <c r="BA4910" s="126" t="str">
        <f t="shared" si="563"/>
        <v>RYV</v>
      </c>
    </row>
    <row r="4911" spans="48:53" hidden="1" x14ac:dyDescent="0.3">
      <c r="AV4911" s="115" t="str">
        <f t="shared" si="562"/>
        <v>RYVSUFFOLK REPRODUCTIVE HEALTH</v>
      </c>
      <c r="AW4911" s="126" t="s">
        <v>7661</v>
      </c>
      <c r="AX4911" s="126" t="s">
        <v>7662</v>
      </c>
      <c r="AY4911" s="126" t="s">
        <v>7661</v>
      </c>
      <c r="AZ4911" s="126" t="s">
        <v>7662</v>
      </c>
      <c r="BA4911" s="126" t="str">
        <f t="shared" si="563"/>
        <v>RYV</v>
      </c>
    </row>
    <row r="4912" spans="48:53" hidden="1" x14ac:dyDescent="0.3">
      <c r="AV4912" s="115" t="str">
        <f t="shared" si="562"/>
        <v>RYVTHE LUTON UNDERGROUND</v>
      </c>
      <c r="AW4912" s="126" t="s">
        <v>7663</v>
      </c>
      <c r="AX4912" s="126" t="s">
        <v>7664</v>
      </c>
      <c r="AY4912" s="126" t="s">
        <v>7663</v>
      </c>
      <c r="AZ4912" s="126" t="s">
        <v>7664</v>
      </c>
      <c r="BA4912" s="126" t="str">
        <f t="shared" si="563"/>
        <v>RYV</v>
      </c>
    </row>
    <row r="4913" spans="48:53" hidden="1" x14ac:dyDescent="0.3">
      <c r="AV4913" s="115" t="str">
        <f t="shared" si="562"/>
        <v>RYVTHE PRIORY</v>
      </c>
      <c r="AW4913" s="126" t="s">
        <v>7642</v>
      </c>
      <c r="AX4913" s="126" t="s">
        <v>7643</v>
      </c>
      <c r="AY4913" s="126" t="s">
        <v>7642</v>
      </c>
      <c r="AZ4913" s="126" t="s">
        <v>7643</v>
      </c>
      <c r="BA4913" s="126" t="str">
        <f t="shared" si="563"/>
        <v>RYV</v>
      </c>
    </row>
    <row r="4914" spans="48:53" hidden="1" x14ac:dyDescent="0.3">
      <c r="AV4914" s="115" t="str">
        <f t="shared" si="562"/>
        <v>RYVWEST SUFFOLK HOSPITAL - CASH</v>
      </c>
      <c r="AW4914" s="126" t="s">
        <v>7649</v>
      </c>
      <c r="AX4914" s="126" t="s">
        <v>7650</v>
      </c>
      <c r="AY4914" s="126" t="s">
        <v>7649</v>
      </c>
      <c r="AZ4914" s="126" t="s">
        <v>7650</v>
      </c>
      <c r="BA4914" s="126" t="str">
        <f t="shared" si="563"/>
        <v>RYV</v>
      </c>
    </row>
    <row r="4915" spans="48:53" hidden="1" x14ac:dyDescent="0.3">
      <c r="AV4915" s="115" t="str">
        <f t="shared" si="562"/>
        <v>RYWBCHC REHAB</v>
      </c>
      <c r="AW4915" s="126" t="s">
        <v>7698</v>
      </c>
      <c r="AX4915" s="126" t="s">
        <v>7699</v>
      </c>
      <c r="AY4915" s="126" t="s">
        <v>7698</v>
      </c>
      <c r="AZ4915" s="126" t="s">
        <v>7699</v>
      </c>
      <c r="BA4915" s="126" t="str">
        <f t="shared" si="563"/>
        <v>RYW</v>
      </c>
    </row>
    <row r="4916" spans="48:53" hidden="1" x14ac:dyDescent="0.3">
      <c r="AV4916" s="115" t="str">
        <f t="shared" si="562"/>
        <v>RYWBIRMINGHAM DENTAL HOSPITAL</v>
      </c>
      <c r="AW4916" s="126" t="s">
        <v>7681</v>
      </c>
      <c r="AX4916" s="126" t="s">
        <v>7682</v>
      </c>
      <c r="AY4916" s="126" t="s">
        <v>7681</v>
      </c>
      <c r="AZ4916" s="126" t="s">
        <v>7682</v>
      </c>
      <c r="BA4916" s="126" t="str">
        <f t="shared" si="563"/>
        <v>RYW</v>
      </c>
    </row>
    <row r="4917" spans="48:53" hidden="1" x14ac:dyDescent="0.3">
      <c r="AV4917" s="115" t="str">
        <f t="shared" si="562"/>
        <v>RYWCHERRY OAK</v>
      </c>
      <c r="AW4917" s="126" t="s">
        <v>7693</v>
      </c>
      <c r="AX4917" s="126" t="s">
        <v>6949</v>
      </c>
      <c r="AY4917" s="126" t="s">
        <v>7693</v>
      </c>
      <c r="AZ4917" s="126" t="s">
        <v>6949</v>
      </c>
      <c r="BA4917" s="126" t="str">
        <f t="shared" si="563"/>
        <v>RYW</v>
      </c>
    </row>
    <row r="4918" spans="48:53" hidden="1" x14ac:dyDescent="0.3">
      <c r="AV4918" s="115" t="str">
        <f t="shared" si="562"/>
        <v>RYWCIBA BUILDING</v>
      </c>
      <c r="AW4918" s="126" t="s">
        <v>7689</v>
      </c>
      <c r="AX4918" s="126" t="s">
        <v>7690</v>
      </c>
      <c r="AY4918" s="126" t="s">
        <v>7689</v>
      </c>
      <c r="AZ4918" s="126" t="s">
        <v>7690</v>
      </c>
      <c r="BA4918" s="126" t="str">
        <f t="shared" si="563"/>
        <v>RYW</v>
      </c>
    </row>
    <row r="4919" spans="48:53" hidden="1" x14ac:dyDescent="0.3">
      <c r="AV4919" s="115" t="str">
        <f t="shared" si="562"/>
        <v>RYWCOMMUNITY UNIT 29 AT HEARTLANDS HOSPITAL</v>
      </c>
      <c r="AW4919" s="126" t="s">
        <v>7673</v>
      </c>
      <c r="AX4919" s="126" t="s">
        <v>7674</v>
      </c>
      <c r="AY4919" s="126" t="s">
        <v>7673</v>
      </c>
      <c r="AZ4919" s="126" t="s">
        <v>7674</v>
      </c>
      <c r="BA4919" s="126" t="str">
        <f t="shared" si="563"/>
        <v>RYW</v>
      </c>
    </row>
    <row r="4920" spans="48:53" hidden="1" x14ac:dyDescent="0.3">
      <c r="AV4920" s="115" t="str">
        <f t="shared" si="562"/>
        <v>RYWCOMMUNITY UNIT 3 GOOD HOPE HOSPITAL</v>
      </c>
      <c r="AW4920" s="126" t="s">
        <v>7671</v>
      </c>
      <c r="AX4920" s="126" t="s">
        <v>7672</v>
      </c>
      <c r="AY4920" s="126" t="s">
        <v>7671</v>
      </c>
      <c r="AZ4920" s="126" t="s">
        <v>7672</v>
      </c>
      <c r="BA4920" s="126" t="str">
        <f t="shared" si="563"/>
        <v>RYW</v>
      </c>
    </row>
    <row r="4921" spans="48:53" hidden="1" x14ac:dyDescent="0.3">
      <c r="AV4921" s="115" t="str">
        <f t="shared" si="562"/>
        <v>RYWDAME ELLEN PINSENT</v>
      </c>
      <c r="AW4921" s="126" t="s">
        <v>7694</v>
      </c>
      <c r="AX4921" s="126" t="s">
        <v>7695</v>
      </c>
      <c r="AY4921" s="126" t="s">
        <v>7694</v>
      </c>
      <c r="AZ4921" s="126" t="s">
        <v>7695</v>
      </c>
      <c r="BA4921" s="126" t="str">
        <f t="shared" si="563"/>
        <v>RYW</v>
      </c>
    </row>
    <row r="4922" spans="48:53" hidden="1" x14ac:dyDescent="0.3">
      <c r="AV4922" s="115" t="str">
        <f t="shared" si="562"/>
        <v>RYWFOX HOLLIES</v>
      </c>
      <c r="AW4922" s="126" t="s">
        <v>7696</v>
      </c>
      <c r="AX4922" s="126" t="s">
        <v>7697</v>
      </c>
      <c r="AY4922" s="126" t="s">
        <v>7696</v>
      </c>
      <c r="AZ4922" s="126" t="s">
        <v>7697</v>
      </c>
      <c r="BA4922" s="126" t="str">
        <f t="shared" si="563"/>
        <v>RYW</v>
      </c>
    </row>
    <row r="4923" spans="48:53" hidden="1" x14ac:dyDescent="0.3">
      <c r="AV4923" s="115" t="str">
        <f t="shared" si="562"/>
        <v>RYWGREENFIELD (PFI BUILD)</v>
      </c>
      <c r="AW4923" s="126" t="s">
        <v>7691</v>
      </c>
      <c r="AX4923" s="126" t="s">
        <v>7692</v>
      </c>
      <c r="AY4923" s="126" t="s">
        <v>7691</v>
      </c>
      <c r="AZ4923" s="126" t="s">
        <v>7692</v>
      </c>
      <c r="BA4923" s="126" t="str">
        <f t="shared" si="563"/>
        <v>RYW</v>
      </c>
    </row>
    <row r="4924" spans="48:53" hidden="1" x14ac:dyDescent="0.3">
      <c r="AV4924" s="115" t="str">
        <f t="shared" si="562"/>
        <v>RYWHALL GREEN HEALTH</v>
      </c>
      <c r="AW4924" s="126" t="s">
        <v>7700</v>
      </c>
      <c r="AX4924" s="126" t="s">
        <v>7701</v>
      </c>
      <c r="AY4924" s="126" t="s">
        <v>7700</v>
      </c>
      <c r="AZ4924" s="126" t="s">
        <v>7701</v>
      </c>
      <c r="BA4924" s="126" t="str">
        <f t="shared" si="563"/>
        <v>RYW</v>
      </c>
    </row>
    <row r="4925" spans="48:53" hidden="1" x14ac:dyDescent="0.3">
      <c r="AV4925" s="115" t="str">
        <f t="shared" si="562"/>
        <v>RYWHOBMOOR ROAD 192 (TOTAL SITE)</v>
      </c>
      <c r="AW4925" s="134" t="s">
        <v>9891</v>
      </c>
      <c r="AX4925" s="134" t="s">
        <v>9892</v>
      </c>
      <c r="AY4925" s="134" t="s">
        <v>9891</v>
      </c>
      <c r="AZ4925" s="134" t="s">
        <v>9892</v>
      </c>
      <c r="BA4925" s="126" t="str">
        <f t="shared" si="563"/>
        <v>RYW</v>
      </c>
    </row>
    <row r="4926" spans="48:53" hidden="1" x14ac:dyDescent="0.3">
      <c r="AV4926" s="115" t="str">
        <f t="shared" si="562"/>
        <v>RYWINTERMEDIATE CARE REHABILITATION UNIT</v>
      </c>
      <c r="AW4926" s="126" t="s">
        <v>7675</v>
      </c>
      <c r="AX4926" s="126" t="s">
        <v>7676</v>
      </c>
      <c r="AY4926" s="126" t="s">
        <v>7675</v>
      </c>
      <c r="AZ4926" s="126" t="s">
        <v>7676</v>
      </c>
      <c r="BA4926" s="126" t="str">
        <f t="shared" si="563"/>
        <v>RYW</v>
      </c>
    </row>
    <row r="4927" spans="48:53" hidden="1" x14ac:dyDescent="0.3">
      <c r="AV4927" s="115" t="str">
        <f t="shared" si="562"/>
        <v>RYWKINGSWOOD DRIVE</v>
      </c>
      <c r="AW4927" s="93" t="s">
        <v>9898</v>
      </c>
      <c r="AX4927" s="138" t="s">
        <v>9899</v>
      </c>
      <c r="AY4927" s="93" t="s">
        <v>9898</v>
      </c>
      <c r="AZ4927" s="138" t="s">
        <v>9899</v>
      </c>
      <c r="BA4927" s="126" t="str">
        <f t="shared" si="563"/>
        <v>RYW</v>
      </c>
    </row>
    <row r="4928" spans="48:53" hidden="1" x14ac:dyDescent="0.3">
      <c r="AV4928" s="115" t="str">
        <f t="shared" si="562"/>
        <v>RYWMONYHULL BUNGALOWS (2 &amp; 4 ONLY)</v>
      </c>
      <c r="AW4928" s="134" t="s">
        <v>9893</v>
      </c>
      <c r="AX4928" s="134" t="s">
        <v>9894</v>
      </c>
      <c r="AY4928" s="134" t="s">
        <v>9893</v>
      </c>
      <c r="AZ4928" s="134" t="s">
        <v>9894</v>
      </c>
      <c r="BA4928" s="126" t="str">
        <f t="shared" si="563"/>
        <v>RYW</v>
      </c>
    </row>
    <row r="4929" spans="48:53" hidden="1" x14ac:dyDescent="0.3">
      <c r="AV4929" s="115" t="str">
        <f t="shared" si="562"/>
        <v>RYWMONYHULL HALL ROAD FLATS 3 &amp; 3A</v>
      </c>
      <c r="AW4929" s="134" t="s">
        <v>9895</v>
      </c>
      <c r="AX4929" s="134" t="s">
        <v>9896</v>
      </c>
      <c r="AY4929" s="134" t="s">
        <v>9895</v>
      </c>
      <c r="AZ4929" s="134" t="s">
        <v>9896</v>
      </c>
      <c r="BA4929" s="126" t="str">
        <f t="shared" si="563"/>
        <v>RYW</v>
      </c>
    </row>
    <row r="4930" spans="48:53" hidden="1" x14ac:dyDescent="0.3">
      <c r="AV4930" s="115" t="str">
        <f t="shared" si="562"/>
        <v>RYWMOSELEY HALL HOSPITAL</v>
      </c>
      <c r="AW4930" s="126" t="s">
        <v>7683</v>
      </c>
      <c r="AX4930" s="126" t="s">
        <v>7684</v>
      </c>
      <c r="AY4930" s="126" t="s">
        <v>7683</v>
      </c>
      <c r="AZ4930" s="126" t="s">
        <v>7684</v>
      </c>
      <c r="BA4930" s="126" t="str">
        <f t="shared" si="563"/>
        <v>RYW</v>
      </c>
    </row>
    <row r="4931" spans="48:53" hidden="1" x14ac:dyDescent="0.3">
      <c r="AV4931" s="115" t="str">
        <f t="shared" si="562"/>
        <v>RYWPRIESTLY WHARF</v>
      </c>
      <c r="AW4931" s="126" t="s">
        <v>7687</v>
      </c>
      <c r="AX4931" s="126" t="s">
        <v>7688</v>
      </c>
      <c r="AY4931" s="126" t="s">
        <v>7687</v>
      </c>
      <c r="AZ4931" s="126" t="s">
        <v>7688</v>
      </c>
      <c r="BA4931" s="126" t="str">
        <f t="shared" si="563"/>
        <v>RYW</v>
      </c>
    </row>
    <row r="4932" spans="48:53" ht="15" hidden="1" customHeight="1" x14ac:dyDescent="0.3">
      <c r="AV4932" s="115" t="str">
        <f t="shared" si="562"/>
        <v>RYWSHELDON HEATH - LAND ONLY</v>
      </c>
      <c r="AW4932" s="126" t="s">
        <v>7677</v>
      </c>
      <c r="AX4932" s="126" t="s">
        <v>7678</v>
      </c>
      <c r="AY4932" s="126" t="s">
        <v>7677</v>
      </c>
      <c r="AZ4932" s="126" t="s">
        <v>7678</v>
      </c>
      <c r="BA4932" s="126" t="str">
        <f t="shared" si="563"/>
        <v>RYW</v>
      </c>
    </row>
    <row r="4933" spans="48:53" ht="15" hidden="1" customHeight="1" x14ac:dyDescent="0.3">
      <c r="AV4933" s="115" t="str">
        <f t="shared" si="562"/>
        <v>RYWSUTTON COTTAGE HOSPITAL</v>
      </c>
      <c r="AW4933" s="126" t="s">
        <v>7679</v>
      </c>
      <c r="AX4933" s="126" t="s">
        <v>7680</v>
      </c>
      <c r="AY4933" s="126" t="s">
        <v>7679</v>
      </c>
      <c r="AZ4933" s="126" t="s">
        <v>7680</v>
      </c>
      <c r="BA4933" s="126" t="str">
        <f t="shared" si="563"/>
        <v>RYW</v>
      </c>
    </row>
    <row r="4934" spans="48:53" ht="15" hidden="1" customHeight="1" x14ac:dyDescent="0.3">
      <c r="AV4934" s="115" t="str">
        <f t="shared" ref="AV4934:AV4997" si="564">CONCATENATE(LEFT(AW4934, 3),AX4934)</f>
        <v>RYWWEST HEATH HOSPITAL</v>
      </c>
      <c r="AW4934" s="126" t="s">
        <v>7685</v>
      </c>
      <c r="AX4934" s="126" t="s">
        <v>7686</v>
      </c>
      <c r="AY4934" s="126" t="s">
        <v>7685</v>
      </c>
      <c r="AZ4934" s="126" t="s">
        <v>7686</v>
      </c>
      <c r="BA4934" s="126" t="str">
        <f t="shared" ref="BA4934:BA4997" si="565">LEFT(AY4934,3)</f>
        <v>RYW</v>
      </c>
    </row>
    <row r="4935" spans="48:53" ht="15" hidden="1" customHeight="1" x14ac:dyDescent="0.3">
      <c r="AV4935" s="115" t="str">
        <f t="shared" si="564"/>
        <v xml:space="preserve">RYXATHLONE HOUSE CARE HOME                    </v>
      </c>
      <c r="AW4935" s="126" t="s">
        <v>8381</v>
      </c>
      <c r="AX4935" s="126" t="s">
        <v>8382</v>
      </c>
      <c r="AY4935" s="126" t="s">
        <v>8381</v>
      </c>
      <c r="AZ4935" s="126" t="s">
        <v>8382</v>
      </c>
      <c r="BA4935" s="126" t="str">
        <f t="shared" si="565"/>
        <v>RYX</v>
      </c>
    </row>
    <row r="4936" spans="48:53" hidden="1" x14ac:dyDescent="0.3">
      <c r="AV4936" s="115" t="str">
        <f t="shared" si="564"/>
        <v>RYXCHARING CROSS HOSPITAL</v>
      </c>
      <c r="AW4936" s="126" t="s">
        <v>7713</v>
      </c>
      <c r="AX4936" s="126" t="s">
        <v>7714</v>
      </c>
      <c r="AY4936" s="126" t="s">
        <v>7713</v>
      </c>
      <c r="AZ4936" s="126" t="s">
        <v>7714</v>
      </c>
      <c r="BA4936" s="126" t="str">
        <f t="shared" si="565"/>
        <v>RYX</v>
      </c>
    </row>
    <row r="4937" spans="48:53" hidden="1" x14ac:dyDescent="0.3">
      <c r="AV4937" s="115" t="str">
        <f t="shared" si="564"/>
        <v>RYXEDGWARE COMMUNITY HOSPITAL</v>
      </c>
      <c r="AW4937" s="126" t="s">
        <v>7710</v>
      </c>
      <c r="AX4937" s="126" t="s">
        <v>4038</v>
      </c>
      <c r="AY4937" s="126" t="s">
        <v>7710</v>
      </c>
      <c r="AZ4937" s="126" t="s">
        <v>4038</v>
      </c>
      <c r="BA4937" s="126" t="str">
        <f t="shared" si="565"/>
        <v>RYX</v>
      </c>
    </row>
    <row r="4938" spans="48:53" hidden="1" x14ac:dyDescent="0.3">
      <c r="AV4938" s="115" t="str">
        <f t="shared" si="564"/>
        <v>RYXFINCHLEY MEMORIAL HOSPITAL</v>
      </c>
      <c r="AW4938" s="126" t="s">
        <v>7709</v>
      </c>
      <c r="AX4938" s="126" t="s">
        <v>4040</v>
      </c>
      <c r="AY4938" s="126" t="s">
        <v>7709</v>
      </c>
      <c r="AZ4938" s="126" t="s">
        <v>4040</v>
      </c>
      <c r="BA4938" s="126" t="str">
        <f t="shared" si="565"/>
        <v>RYX</v>
      </c>
    </row>
    <row r="4939" spans="48:53" hidden="1" x14ac:dyDescent="0.3">
      <c r="AV4939" s="115" t="str">
        <f t="shared" si="564"/>
        <v>RYXGARSIDE</v>
      </c>
      <c r="AW4939" s="126" t="s">
        <v>8556</v>
      </c>
      <c r="AX4939" s="126" t="s">
        <v>8557</v>
      </c>
      <c r="AY4939" s="126" t="s">
        <v>8556</v>
      </c>
      <c r="AZ4939" s="126" t="s">
        <v>8557</v>
      </c>
      <c r="BA4939" s="126" t="str">
        <f t="shared" si="565"/>
        <v>RYX</v>
      </c>
    </row>
    <row r="4940" spans="48:53" hidden="1" x14ac:dyDescent="0.3">
      <c r="AV4940" s="115" t="str">
        <f t="shared" si="564"/>
        <v>RYXHEALTH AT THE STOWE</v>
      </c>
      <c r="AW4940" s="126" t="s">
        <v>7704</v>
      </c>
      <c r="AX4940" s="126" t="s">
        <v>7705</v>
      </c>
      <c r="AY4940" s="126" t="s">
        <v>7704</v>
      </c>
      <c r="AZ4940" s="126" t="s">
        <v>7705</v>
      </c>
      <c r="BA4940" s="126" t="str">
        <f t="shared" si="565"/>
        <v>RYX</v>
      </c>
    </row>
    <row r="4941" spans="48:53" hidden="1" x14ac:dyDescent="0.3">
      <c r="AV4941" s="115" t="str">
        <f t="shared" si="564"/>
        <v>RYXPRINCESS LOUISE NURSING HOME</v>
      </c>
      <c r="AW4941" s="126" t="s">
        <v>8379</v>
      </c>
      <c r="AX4941" s="126" t="s">
        <v>8380</v>
      </c>
      <c r="AY4941" s="126" t="s">
        <v>8379</v>
      </c>
      <c r="AZ4941" s="126" t="s">
        <v>8380</v>
      </c>
      <c r="BA4941" s="126" t="str">
        <f t="shared" si="565"/>
        <v>RYX</v>
      </c>
    </row>
    <row r="4942" spans="48:53" hidden="1" x14ac:dyDescent="0.3">
      <c r="AV4942" s="115" t="str">
        <f t="shared" si="564"/>
        <v>RYXST CHARLES UCC</v>
      </c>
      <c r="AW4942" s="126" t="s">
        <v>7702</v>
      </c>
      <c r="AX4942" s="126" t="s">
        <v>7703</v>
      </c>
      <c r="AY4942" s="126" t="s">
        <v>7702</v>
      </c>
      <c r="AZ4942" s="126" t="s">
        <v>7703</v>
      </c>
      <c r="BA4942" s="126" t="str">
        <f t="shared" si="565"/>
        <v>RYX</v>
      </c>
    </row>
    <row r="4943" spans="48:53" hidden="1" x14ac:dyDescent="0.3">
      <c r="AV4943" s="115" t="str">
        <f t="shared" si="564"/>
        <v>RYXST MARY'S HOSPITAL</v>
      </c>
      <c r="AW4943" s="126" t="s">
        <v>7708</v>
      </c>
      <c r="AX4943" s="126" t="s">
        <v>1244</v>
      </c>
      <c r="AY4943" s="126" t="s">
        <v>7708</v>
      </c>
      <c r="AZ4943" s="126" t="s">
        <v>1244</v>
      </c>
      <c r="BA4943" s="126" t="str">
        <f t="shared" si="565"/>
        <v>RYX</v>
      </c>
    </row>
    <row r="4944" spans="48:53" hidden="1" x14ac:dyDescent="0.3">
      <c r="AV4944" s="115" t="str">
        <f t="shared" si="564"/>
        <v>RYXST. CHARLES HOSPITAL</v>
      </c>
      <c r="AW4944" s="126" t="s">
        <v>7706</v>
      </c>
      <c r="AX4944" s="126" t="s">
        <v>7707</v>
      </c>
      <c r="AY4944" s="126" t="s">
        <v>7706</v>
      </c>
      <c r="AZ4944" s="126" t="s">
        <v>7707</v>
      </c>
      <c r="BA4944" s="126" t="str">
        <f t="shared" si="565"/>
        <v>RYX</v>
      </c>
    </row>
    <row r="4945" spans="48:53" hidden="1" x14ac:dyDescent="0.3">
      <c r="AV4945" s="115" t="str">
        <f t="shared" si="564"/>
        <v>RYXTHAMES BROOK CARE HOME</v>
      </c>
      <c r="AW4945" s="126" t="s">
        <v>7711</v>
      </c>
      <c r="AX4945" s="126" t="s">
        <v>7712</v>
      </c>
      <c r="AY4945" s="126" t="s">
        <v>7711</v>
      </c>
      <c r="AZ4945" s="126" t="s">
        <v>7712</v>
      </c>
      <c r="BA4945" s="126" t="str">
        <f t="shared" si="565"/>
        <v>RYX</v>
      </c>
    </row>
    <row r="4946" spans="48:53" hidden="1" x14ac:dyDescent="0.3">
      <c r="AV4946" s="115" t="str">
        <f t="shared" si="564"/>
        <v>RYYASHFORD MASH</v>
      </c>
      <c r="AW4946" s="126" t="s">
        <v>7772</v>
      </c>
      <c r="AX4946" s="126" t="s">
        <v>7773</v>
      </c>
      <c r="AY4946" s="126" t="s">
        <v>7772</v>
      </c>
      <c r="AZ4946" s="126" t="s">
        <v>7773</v>
      </c>
      <c r="BA4946" s="126" t="str">
        <f t="shared" si="565"/>
        <v>RYY</v>
      </c>
    </row>
    <row r="4947" spans="48:53" hidden="1" x14ac:dyDescent="0.3">
      <c r="AV4947" s="115" t="str">
        <f t="shared" si="564"/>
        <v>RYYBUCKLAND HOSPITAL</v>
      </c>
      <c r="AW4947" s="126" t="s">
        <v>7725</v>
      </c>
      <c r="AX4947" s="126" t="s">
        <v>6226</v>
      </c>
      <c r="AY4947" s="126" t="s">
        <v>7725</v>
      </c>
      <c r="AZ4947" s="126" t="s">
        <v>6226</v>
      </c>
      <c r="BA4947" s="126" t="str">
        <f t="shared" si="565"/>
        <v>RYY</v>
      </c>
    </row>
    <row r="4948" spans="48:53" hidden="1" x14ac:dyDescent="0.3">
      <c r="AV4948" s="115" t="str">
        <f t="shared" si="564"/>
        <v>RYYBUILDING 180 - KENT SCIENCE PARK</v>
      </c>
      <c r="AW4948" s="126" t="s">
        <v>7721</v>
      </c>
      <c r="AX4948" s="126" t="s">
        <v>7722</v>
      </c>
      <c r="AY4948" s="126" t="s">
        <v>7721</v>
      </c>
      <c r="AZ4948" s="126" t="s">
        <v>7722</v>
      </c>
      <c r="BA4948" s="126" t="str">
        <f t="shared" si="565"/>
        <v>RYY</v>
      </c>
    </row>
    <row r="4949" spans="48:53" hidden="1" x14ac:dyDescent="0.3">
      <c r="AV4949" s="115" t="str">
        <f t="shared" si="564"/>
        <v>RYYCAIRN RYAN</v>
      </c>
      <c r="AW4949" s="126" t="s">
        <v>7726</v>
      </c>
      <c r="AX4949" s="126" t="s">
        <v>7727</v>
      </c>
      <c r="AY4949" s="126" t="s">
        <v>7726</v>
      </c>
      <c r="AZ4949" s="126" t="s">
        <v>7727</v>
      </c>
      <c r="BA4949" s="126" t="str">
        <f t="shared" si="565"/>
        <v>RYY</v>
      </c>
    </row>
    <row r="4950" spans="48:53" hidden="1" x14ac:dyDescent="0.3">
      <c r="AV4950" s="115" t="str">
        <f t="shared" si="564"/>
        <v>RYYCOTTAGE WARD</v>
      </c>
      <c r="AW4950" s="126" t="s">
        <v>7789</v>
      </c>
      <c r="AX4950" s="126" t="s">
        <v>7790</v>
      </c>
      <c r="AY4950" s="126" t="s">
        <v>7789</v>
      </c>
      <c r="AZ4950" s="126" t="s">
        <v>7790</v>
      </c>
      <c r="BA4950" s="126" t="str">
        <f t="shared" si="565"/>
        <v>RYY</v>
      </c>
    </row>
    <row r="4951" spans="48:53" hidden="1" x14ac:dyDescent="0.3">
      <c r="AV4951" s="115" t="str">
        <f t="shared" si="564"/>
        <v>RYYEDENBRIDGE HOSPITAL</v>
      </c>
      <c r="AW4951" s="126" t="s">
        <v>7753</v>
      </c>
      <c r="AX4951" s="126" t="s">
        <v>7754</v>
      </c>
      <c r="AY4951" s="126" t="s">
        <v>7753</v>
      </c>
      <c r="AZ4951" s="126" t="s">
        <v>7754</v>
      </c>
      <c r="BA4951" s="126" t="str">
        <f t="shared" si="565"/>
        <v>RYY</v>
      </c>
    </row>
    <row r="4952" spans="48:53" hidden="1" x14ac:dyDescent="0.3">
      <c r="AV4952" s="115" t="str">
        <f t="shared" si="564"/>
        <v>RYYEDENBRIDGE HOSPITAL</v>
      </c>
      <c r="AW4952" s="126" t="s">
        <v>7782</v>
      </c>
      <c r="AX4952" s="126" t="s">
        <v>7754</v>
      </c>
      <c r="AY4952" s="126" t="s">
        <v>7782</v>
      </c>
      <c r="AZ4952" s="126" t="s">
        <v>7754</v>
      </c>
      <c r="BA4952" s="126" t="str">
        <f t="shared" si="565"/>
        <v>RYY</v>
      </c>
    </row>
    <row r="4953" spans="48:53" hidden="1" x14ac:dyDescent="0.3">
      <c r="AV4953" s="115" t="str">
        <f t="shared" si="564"/>
        <v>RYYFAMILY PLANNING</v>
      </c>
      <c r="AW4953" s="126" t="s">
        <v>7793</v>
      </c>
      <c r="AX4953" s="126" t="s">
        <v>7794</v>
      </c>
      <c r="AY4953" s="126" t="s">
        <v>7793</v>
      </c>
      <c r="AZ4953" s="126" t="s">
        <v>7794</v>
      </c>
      <c r="BA4953" s="126" t="str">
        <f t="shared" si="565"/>
        <v>RYY</v>
      </c>
    </row>
    <row r="4954" spans="48:53" hidden="1" x14ac:dyDescent="0.3">
      <c r="AV4954" s="115" t="str">
        <f t="shared" si="564"/>
        <v>RYYFARM VILLA</v>
      </c>
      <c r="AW4954" s="126" t="s">
        <v>7778</v>
      </c>
      <c r="AX4954" s="126" t="s">
        <v>7779</v>
      </c>
      <c r="AY4954" s="126" t="s">
        <v>7778</v>
      </c>
      <c r="AZ4954" s="126" t="s">
        <v>7779</v>
      </c>
      <c r="BA4954" s="126" t="str">
        <f t="shared" si="565"/>
        <v>RYY</v>
      </c>
    </row>
    <row r="4955" spans="48:53" ht="15" hidden="1" customHeight="1" x14ac:dyDescent="0.3">
      <c r="AV4955" s="115" t="str">
        <f t="shared" si="564"/>
        <v>RYYFAVERSHAM COTTAGE HOSPITAL</v>
      </c>
      <c r="AW4955" s="126" t="s">
        <v>7728</v>
      </c>
      <c r="AX4955" s="126" t="s">
        <v>7729</v>
      </c>
      <c r="AY4955" s="126" t="s">
        <v>7728</v>
      </c>
      <c r="AZ4955" s="126" t="s">
        <v>7729</v>
      </c>
      <c r="BA4955" s="126" t="str">
        <f t="shared" si="565"/>
        <v>RYY</v>
      </c>
    </row>
    <row r="4956" spans="48:53" hidden="1" x14ac:dyDescent="0.3">
      <c r="AV4956" s="115" t="str">
        <f t="shared" si="564"/>
        <v>RYYFRIENDS WARD</v>
      </c>
      <c r="AW4956" s="126" t="s">
        <v>7803</v>
      </c>
      <c r="AX4956" s="126" t="s">
        <v>7804</v>
      </c>
      <c r="AY4956" s="126" t="s">
        <v>7803</v>
      </c>
      <c r="AZ4956" s="126" t="s">
        <v>7804</v>
      </c>
      <c r="BA4956" s="126" t="str">
        <f t="shared" si="565"/>
        <v>RYY</v>
      </c>
    </row>
    <row r="4957" spans="48:53" hidden="1" x14ac:dyDescent="0.3">
      <c r="AV4957" s="115" t="str">
        <f t="shared" si="564"/>
        <v>RYYGRAVESHAM COMMUNITY HOSPITAL</v>
      </c>
      <c r="AW4957" s="126" t="s">
        <v>7764</v>
      </c>
      <c r="AX4957" s="126" t="s">
        <v>7765</v>
      </c>
      <c r="AY4957" s="126" t="s">
        <v>7764</v>
      </c>
      <c r="AZ4957" s="126" t="s">
        <v>7765</v>
      </c>
      <c r="BA4957" s="126" t="str">
        <f t="shared" si="565"/>
        <v>RYY</v>
      </c>
    </row>
    <row r="4958" spans="48:53" hidden="1" x14ac:dyDescent="0.3">
      <c r="AV4958" s="115" t="str">
        <f t="shared" si="564"/>
        <v>RYYHANSON UNIT</v>
      </c>
      <c r="AW4958" s="126" t="s">
        <v>7723</v>
      </c>
      <c r="AX4958" s="126" t="s">
        <v>7724</v>
      </c>
      <c r="AY4958" s="126" t="s">
        <v>7723</v>
      </c>
      <c r="AZ4958" s="126" t="s">
        <v>7724</v>
      </c>
      <c r="BA4958" s="126" t="str">
        <f t="shared" si="565"/>
        <v>RYY</v>
      </c>
    </row>
    <row r="4959" spans="48:53" hidden="1" x14ac:dyDescent="0.3">
      <c r="AV4959" s="115" t="str">
        <f t="shared" si="564"/>
        <v>RYYHAWKHURST COTTAGE HOSPITAL</v>
      </c>
      <c r="AW4959" s="126" t="s">
        <v>7755</v>
      </c>
      <c r="AX4959" s="126" t="s">
        <v>7756</v>
      </c>
      <c r="AY4959" s="126" t="s">
        <v>7755</v>
      </c>
      <c r="AZ4959" s="126" t="s">
        <v>7756</v>
      </c>
      <c r="BA4959" s="126" t="str">
        <f t="shared" si="565"/>
        <v>RYY</v>
      </c>
    </row>
    <row r="4960" spans="48:53" hidden="1" x14ac:dyDescent="0.3">
      <c r="AV4960" s="115" t="str">
        <f t="shared" si="564"/>
        <v>RYYHAWKHURST HOSPITAL</v>
      </c>
      <c r="AW4960" s="126" t="s">
        <v>7780</v>
      </c>
      <c r="AX4960" s="126" t="s">
        <v>7781</v>
      </c>
      <c r="AY4960" s="126" t="s">
        <v>7780</v>
      </c>
      <c r="AZ4960" s="126" t="s">
        <v>7781</v>
      </c>
      <c r="BA4960" s="126" t="str">
        <f t="shared" si="565"/>
        <v>RYY</v>
      </c>
    </row>
    <row r="4961" spans="48:53" ht="15" hidden="1" customHeight="1" x14ac:dyDescent="0.3">
      <c r="AV4961" s="115" t="str">
        <f t="shared" si="564"/>
        <v>RYYHERON WARD</v>
      </c>
      <c r="AW4961" s="126" t="s">
        <v>7795</v>
      </c>
      <c r="AX4961" s="126" t="s">
        <v>7796</v>
      </c>
      <c r="AY4961" s="126" t="s">
        <v>7795</v>
      </c>
      <c r="AZ4961" s="126" t="s">
        <v>7796</v>
      </c>
      <c r="BA4961" s="126" t="str">
        <f t="shared" si="565"/>
        <v>RYY</v>
      </c>
    </row>
    <row r="4962" spans="48:53" ht="15" hidden="1" customHeight="1" x14ac:dyDescent="0.3">
      <c r="AV4962" s="115" t="str">
        <f t="shared" si="564"/>
        <v>RYYHIGHPOINT UNIT 1</v>
      </c>
      <c r="AW4962" s="126" t="s">
        <v>7715</v>
      </c>
      <c r="AX4962" s="126" t="s">
        <v>7716</v>
      </c>
      <c r="AY4962" s="126" t="s">
        <v>7715</v>
      </c>
      <c r="AZ4962" s="126" t="s">
        <v>7716</v>
      </c>
      <c r="BA4962" s="126" t="str">
        <f t="shared" si="565"/>
        <v>RYY</v>
      </c>
    </row>
    <row r="4963" spans="48:53" ht="15" hidden="1" customHeight="1" x14ac:dyDescent="0.3">
      <c r="AV4963" s="115" t="str">
        <f t="shared" si="564"/>
        <v>RYYHIGHPOINT UNIT 3</v>
      </c>
      <c r="AW4963" s="126" t="s">
        <v>7717</v>
      </c>
      <c r="AX4963" s="126" t="s">
        <v>7718</v>
      </c>
      <c r="AY4963" s="126" t="s">
        <v>7717</v>
      </c>
      <c r="AZ4963" s="126" t="s">
        <v>7718</v>
      </c>
      <c r="BA4963" s="126" t="str">
        <f t="shared" si="565"/>
        <v>RYY</v>
      </c>
    </row>
    <row r="4964" spans="48:53" ht="15" hidden="1" customHeight="1" x14ac:dyDescent="0.3">
      <c r="AV4964" s="115" t="str">
        <f t="shared" si="564"/>
        <v>RYYHIGHPOINT UNIT 7</v>
      </c>
      <c r="AW4964" s="126" t="s">
        <v>7719</v>
      </c>
      <c r="AX4964" s="126" t="s">
        <v>7720</v>
      </c>
      <c r="AY4964" s="126" t="s">
        <v>7719</v>
      </c>
      <c r="AZ4964" s="126" t="s">
        <v>7720</v>
      </c>
      <c r="BA4964" s="126" t="str">
        <f t="shared" si="565"/>
        <v>RYY</v>
      </c>
    </row>
    <row r="4965" spans="48:53" hidden="1" x14ac:dyDescent="0.3">
      <c r="AV4965" s="115" t="str">
        <f t="shared" si="564"/>
        <v>RYYKENT &amp; CANTERBURY HOSPITAL</v>
      </c>
      <c r="AW4965" s="126" t="s">
        <v>7730</v>
      </c>
      <c r="AX4965" s="126" t="s">
        <v>7019</v>
      </c>
      <c r="AY4965" s="126" t="s">
        <v>7730</v>
      </c>
      <c r="AZ4965" s="126" t="s">
        <v>7019</v>
      </c>
      <c r="BA4965" s="126" t="str">
        <f t="shared" si="565"/>
        <v>RYY</v>
      </c>
    </row>
    <row r="4966" spans="48:53" hidden="1" x14ac:dyDescent="0.3">
      <c r="AV4966" s="115" t="str">
        <f t="shared" si="564"/>
        <v>RYYKENT WING</v>
      </c>
      <c r="AW4966" s="126" t="s">
        <v>7791</v>
      </c>
      <c r="AX4966" s="126" t="s">
        <v>7792</v>
      </c>
      <c r="AY4966" s="126" t="s">
        <v>7791</v>
      </c>
      <c r="AZ4966" s="126" t="s">
        <v>7792</v>
      </c>
      <c r="BA4966" s="126" t="str">
        <f t="shared" si="565"/>
        <v>RYY</v>
      </c>
    </row>
    <row r="4967" spans="48:53" hidden="1" x14ac:dyDescent="0.3">
      <c r="AV4967" s="115" t="str">
        <f t="shared" si="564"/>
        <v>RYYKESTREL WARD</v>
      </c>
      <c r="AW4967" s="126" t="s">
        <v>7797</v>
      </c>
      <c r="AX4967" s="126" t="s">
        <v>7798</v>
      </c>
      <c r="AY4967" s="126" t="s">
        <v>7797</v>
      </c>
      <c r="AZ4967" s="126" t="s">
        <v>7798</v>
      </c>
      <c r="BA4967" s="126" t="str">
        <f t="shared" si="565"/>
        <v>RYY</v>
      </c>
    </row>
    <row r="4968" spans="48:53" hidden="1" x14ac:dyDescent="0.3">
      <c r="AV4968" s="115" t="str">
        <f t="shared" si="564"/>
        <v>RYYLIVINGSTONE HOSPITAL</v>
      </c>
      <c r="AW4968" s="126" t="s">
        <v>7757</v>
      </c>
      <c r="AX4968" s="126" t="s">
        <v>7758</v>
      </c>
      <c r="AY4968" s="126" t="s">
        <v>7757</v>
      </c>
      <c r="AZ4968" s="126" t="s">
        <v>7758</v>
      </c>
      <c r="BA4968" s="126" t="str">
        <f t="shared" si="565"/>
        <v>RYY</v>
      </c>
    </row>
    <row r="4969" spans="48:53" hidden="1" x14ac:dyDescent="0.3">
      <c r="AV4969" s="115" t="str">
        <f t="shared" si="564"/>
        <v>RYYOATEN HILL</v>
      </c>
      <c r="AW4969" s="126" t="s">
        <v>7731</v>
      </c>
      <c r="AX4969" s="126" t="s">
        <v>7732</v>
      </c>
      <c r="AY4969" s="126" t="s">
        <v>7731</v>
      </c>
      <c r="AZ4969" s="126" t="s">
        <v>7732</v>
      </c>
      <c r="BA4969" s="126" t="str">
        <f t="shared" si="565"/>
        <v>RYY</v>
      </c>
    </row>
    <row r="4970" spans="48:53" hidden="1" x14ac:dyDescent="0.3">
      <c r="AV4970" s="115" t="str">
        <f t="shared" si="564"/>
        <v>RYYPRESTON HALL</v>
      </c>
      <c r="AW4970" s="126" t="s">
        <v>7766</v>
      </c>
      <c r="AX4970" s="126" t="s">
        <v>7767</v>
      </c>
      <c r="AY4970" s="126" t="s">
        <v>7766</v>
      </c>
      <c r="AZ4970" s="126" t="s">
        <v>7767</v>
      </c>
      <c r="BA4970" s="126" t="str">
        <f t="shared" si="565"/>
        <v>RYY</v>
      </c>
    </row>
    <row r="4971" spans="48:53" hidden="1" x14ac:dyDescent="0.3">
      <c r="AV4971" s="115" t="str">
        <f t="shared" si="564"/>
        <v>RYYQUEEN ELIZABETH THE QUEEN MOTHER HOSPITAL</v>
      </c>
      <c r="AW4971" s="126" t="s">
        <v>7733</v>
      </c>
      <c r="AX4971" s="126" t="s">
        <v>7021</v>
      </c>
      <c r="AY4971" s="126" t="s">
        <v>7733</v>
      </c>
      <c r="AZ4971" s="126" t="s">
        <v>7021</v>
      </c>
      <c r="BA4971" s="126" t="str">
        <f t="shared" si="565"/>
        <v>RYY</v>
      </c>
    </row>
    <row r="4972" spans="48:53" hidden="1" x14ac:dyDescent="0.3">
      <c r="AV4972" s="115" t="str">
        <f t="shared" si="564"/>
        <v>RYYQUEEN VICTORIA MEMORIAL HOSPITAL</v>
      </c>
      <c r="AW4972" s="126" t="s">
        <v>7734</v>
      </c>
      <c r="AX4972" s="126" t="s">
        <v>7283</v>
      </c>
      <c r="AY4972" s="126" t="s">
        <v>7734</v>
      </c>
      <c r="AZ4972" s="126" t="s">
        <v>7283</v>
      </c>
      <c r="BA4972" s="126" t="str">
        <f t="shared" si="565"/>
        <v>RYY</v>
      </c>
    </row>
    <row r="4973" spans="48:53" hidden="1" x14ac:dyDescent="0.3">
      <c r="AV4973" s="115" t="str">
        <f t="shared" si="564"/>
        <v>RYYROHAN</v>
      </c>
      <c r="AW4973" s="126" t="s">
        <v>7735</v>
      </c>
      <c r="AX4973" s="126" t="s">
        <v>7736</v>
      </c>
      <c r="AY4973" s="126" t="s">
        <v>7735</v>
      </c>
      <c r="AZ4973" s="126" t="s">
        <v>7736</v>
      </c>
      <c r="BA4973" s="126" t="str">
        <f t="shared" si="565"/>
        <v>RYY</v>
      </c>
    </row>
    <row r="4974" spans="48:53" hidden="1" x14ac:dyDescent="0.3">
      <c r="AV4974" s="115" t="str">
        <f t="shared" si="564"/>
        <v>RYYROYAL VICTORIA HOSPITAL FOLKESTONE</v>
      </c>
      <c r="AW4974" s="126" t="s">
        <v>7751</v>
      </c>
      <c r="AX4974" s="126" t="s">
        <v>7752</v>
      </c>
      <c r="AY4974" s="126" t="s">
        <v>7751</v>
      </c>
      <c r="AZ4974" s="126" t="s">
        <v>7752</v>
      </c>
      <c r="BA4974" s="126" t="str">
        <f t="shared" si="565"/>
        <v>RYY</v>
      </c>
    </row>
    <row r="4975" spans="48:53" hidden="1" x14ac:dyDescent="0.3">
      <c r="AV4975" s="115" t="str">
        <f t="shared" si="564"/>
        <v>RYYSEVENOAKS HOSPITAL</v>
      </c>
      <c r="AW4975" s="126" t="s">
        <v>7759</v>
      </c>
      <c r="AX4975" s="126" t="s">
        <v>7760</v>
      </c>
      <c r="AY4975" s="126" t="s">
        <v>7759</v>
      </c>
      <c r="AZ4975" s="126" t="s">
        <v>7760</v>
      </c>
      <c r="BA4975" s="126" t="str">
        <f t="shared" si="565"/>
        <v>RYY</v>
      </c>
    </row>
    <row r="4976" spans="48:53" hidden="1" x14ac:dyDescent="0.3">
      <c r="AV4976" s="115" t="str">
        <f t="shared" si="564"/>
        <v>RYYSHEPPEY HOSPITAL</v>
      </c>
      <c r="AW4976" s="126" t="s">
        <v>7799</v>
      </c>
      <c r="AX4976" s="126" t="s">
        <v>7800</v>
      </c>
      <c r="AY4976" s="126" t="s">
        <v>7799</v>
      </c>
      <c r="AZ4976" s="126" t="s">
        <v>7800</v>
      </c>
      <c r="BA4976" s="126" t="str">
        <f t="shared" si="565"/>
        <v>RYY</v>
      </c>
    </row>
    <row r="4977" spans="48:53" hidden="1" x14ac:dyDescent="0.3">
      <c r="AV4977" s="115" t="str">
        <f t="shared" si="564"/>
        <v>RYYSHEPPY COMMUNITY HOSPITAL</v>
      </c>
      <c r="AW4977" s="126" t="s">
        <v>7737</v>
      </c>
      <c r="AX4977" s="126" t="s">
        <v>7738</v>
      </c>
      <c r="AY4977" s="126" t="s">
        <v>7737</v>
      </c>
      <c r="AZ4977" s="126" t="s">
        <v>7738</v>
      </c>
      <c r="BA4977" s="126" t="str">
        <f t="shared" si="565"/>
        <v>RYY</v>
      </c>
    </row>
    <row r="4978" spans="48:53" hidden="1" x14ac:dyDescent="0.3">
      <c r="AV4978" s="115" t="str">
        <f t="shared" si="564"/>
        <v>RYYSITTINGBOURNE MEMORIAL HOSPITAL</v>
      </c>
      <c r="AW4978" s="126" t="s">
        <v>7739</v>
      </c>
      <c r="AX4978" s="126" t="s">
        <v>7740</v>
      </c>
      <c r="AY4978" s="126" t="s">
        <v>7739</v>
      </c>
      <c r="AZ4978" s="126" t="s">
        <v>7740</v>
      </c>
      <c r="BA4978" s="126" t="str">
        <f t="shared" si="565"/>
        <v>RYY</v>
      </c>
    </row>
    <row r="4979" spans="48:53" hidden="1" x14ac:dyDescent="0.3">
      <c r="AV4979" s="115" t="str">
        <f t="shared" si="564"/>
        <v>RYYST MARTINS HOSPITAL</v>
      </c>
      <c r="AW4979" s="126" t="s">
        <v>7741</v>
      </c>
      <c r="AX4979" s="126" t="s">
        <v>7007</v>
      </c>
      <c r="AY4979" s="126" t="s">
        <v>7741</v>
      </c>
      <c r="AZ4979" s="126" t="s">
        <v>7007</v>
      </c>
      <c r="BA4979" s="126" t="str">
        <f t="shared" si="565"/>
        <v>RYY</v>
      </c>
    </row>
    <row r="4980" spans="48:53" hidden="1" x14ac:dyDescent="0.3">
      <c r="AV4980" s="115" t="str">
        <f t="shared" si="564"/>
        <v>RYYSWALE MASH</v>
      </c>
      <c r="AW4980" s="126" t="s">
        <v>7776</v>
      </c>
      <c r="AX4980" s="126" t="s">
        <v>7777</v>
      </c>
      <c r="AY4980" s="126" t="s">
        <v>7776</v>
      </c>
      <c r="AZ4980" s="126" t="s">
        <v>7777</v>
      </c>
      <c r="BA4980" s="126" t="str">
        <f t="shared" si="565"/>
        <v>RYY</v>
      </c>
    </row>
    <row r="4981" spans="48:53" hidden="1" x14ac:dyDescent="0.3">
      <c r="AV4981" s="115" t="str">
        <f t="shared" si="564"/>
        <v>RYYTHANET MASH</v>
      </c>
      <c r="AW4981" s="126" t="s">
        <v>7774</v>
      </c>
      <c r="AX4981" s="126" t="s">
        <v>7775</v>
      </c>
      <c r="AY4981" s="126" t="s">
        <v>7774</v>
      </c>
      <c r="AZ4981" s="126" t="s">
        <v>7775</v>
      </c>
      <c r="BA4981" s="126" t="str">
        <f t="shared" si="565"/>
        <v>RYY</v>
      </c>
    </row>
    <row r="4982" spans="48:53" hidden="1" x14ac:dyDescent="0.3">
      <c r="AV4982" s="115" t="str">
        <f t="shared" si="564"/>
        <v>RYYTHE OAKS</v>
      </c>
      <c r="AW4982" s="126" t="s">
        <v>7763</v>
      </c>
      <c r="AX4982" s="126" t="s">
        <v>2889</v>
      </c>
      <c r="AY4982" s="126" t="s">
        <v>7763</v>
      </c>
      <c r="AZ4982" s="126" t="s">
        <v>2889</v>
      </c>
      <c r="BA4982" s="126" t="str">
        <f t="shared" si="565"/>
        <v>RYY</v>
      </c>
    </row>
    <row r="4983" spans="48:53" hidden="1" x14ac:dyDescent="0.3">
      <c r="AV4983" s="115" t="str">
        <f t="shared" si="564"/>
        <v>RYYTHE OAST</v>
      </c>
      <c r="AW4983" s="126" t="s">
        <v>7768</v>
      </c>
      <c r="AX4983" s="126" t="s">
        <v>7769</v>
      </c>
      <c r="AY4983" s="126" t="s">
        <v>7768</v>
      </c>
      <c r="AZ4983" s="126" t="s">
        <v>7769</v>
      </c>
      <c r="BA4983" s="126" t="str">
        <f t="shared" si="565"/>
        <v>RYY</v>
      </c>
    </row>
    <row r="4984" spans="48:53" hidden="1" x14ac:dyDescent="0.3">
      <c r="AV4984" s="115" t="str">
        <f t="shared" si="564"/>
        <v>RYYTONBRIDGE COTTAGE HOSPITAL</v>
      </c>
      <c r="AW4984" s="126" t="s">
        <v>7761</v>
      </c>
      <c r="AX4984" s="126" t="s">
        <v>7762</v>
      </c>
      <c r="AY4984" s="126" t="s">
        <v>7761</v>
      </c>
      <c r="AZ4984" s="126" t="s">
        <v>7762</v>
      </c>
      <c r="BA4984" s="126" t="str">
        <f t="shared" si="565"/>
        <v>RYY</v>
      </c>
    </row>
    <row r="4985" spans="48:53" hidden="1" x14ac:dyDescent="0.3">
      <c r="AV4985" s="115" t="str">
        <f t="shared" si="564"/>
        <v>RYYUNIT FF</v>
      </c>
      <c r="AW4985" s="126" t="s">
        <v>7770</v>
      </c>
      <c r="AX4985" s="126" t="s">
        <v>7771</v>
      </c>
      <c r="AY4985" s="126" t="s">
        <v>7770</v>
      </c>
      <c r="AZ4985" s="126" t="s">
        <v>7771</v>
      </c>
      <c r="BA4985" s="126" t="str">
        <f t="shared" si="565"/>
        <v>RYY</v>
      </c>
    </row>
    <row r="4986" spans="48:53" hidden="1" x14ac:dyDescent="0.3">
      <c r="AV4986" s="115" t="str">
        <f t="shared" si="564"/>
        <v>RYYVALENTINE UNIT</v>
      </c>
      <c r="AW4986" s="126" t="s">
        <v>7787</v>
      </c>
      <c r="AX4986" s="126" t="s">
        <v>7788</v>
      </c>
      <c r="AY4986" s="126" t="s">
        <v>7787</v>
      </c>
      <c r="AZ4986" s="126" t="s">
        <v>7788</v>
      </c>
      <c r="BA4986" s="126" t="str">
        <f t="shared" si="565"/>
        <v>RYY</v>
      </c>
    </row>
    <row r="4987" spans="48:53" hidden="1" x14ac:dyDescent="0.3">
      <c r="AV4987" s="115" t="str">
        <f t="shared" si="564"/>
        <v>RYYVICTORIA HOSPITAL</v>
      </c>
      <c r="AW4987" s="126" t="s">
        <v>7742</v>
      </c>
      <c r="AX4987" s="126" t="s">
        <v>7743</v>
      </c>
      <c r="AY4987" s="126" t="s">
        <v>7742</v>
      </c>
      <c r="AZ4987" s="126" t="s">
        <v>7743</v>
      </c>
      <c r="BA4987" s="126" t="str">
        <f t="shared" si="565"/>
        <v>RYY</v>
      </c>
    </row>
    <row r="4988" spans="48:53" hidden="1" x14ac:dyDescent="0.3">
      <c r="AV4988" s="115" t="str">
        <f t="shared" si="564"/>
        <v>RYYWARD - DEAL</v>
      </c>
      <c r="AW4988" s="126" t="s">
        <v>7801</v>
      </c>
      <c r="AX4988" s="126" t="s">
        <v>7802</v>
      </c>
      <c r="AY4988" s="126" t="s">
        <v>7801</v>
      </c>
      <c r="AZ4988" s="126" t="s">
        <v>7802</v>
      </c>
      <c r="BA4988" s="126" t="str">
        <f t="shared" si="565"/>
        <v>RYY</v>
      </c>
    </row>
    <row r="4989" spans="48:53" hidden="1" x14ac:dyDescent="0.3">
      <c r="AV4989" s="115" t="str">
        <f t="shared" si="564"/>
        <v>RYYWARD - SEVENOAKS</v>
      </c>
      <c r="AW4989" s="126" t="s">
        <v>7783</v>
      </c>
      <c r="AX4989" s="126" t="s">
        <v>7784</v>
      </c>
      <c r="AY4989" s="126" t="s">
        <v>7783</v>
      </c>
      <c r="AZ4989" s="126" t="s">
        <v>7784</v>
      </c>
      <c r="BA4989" s="126" t="str">
        <f t="shared" si="565"/>
        <v>RYY</v>
      </c>
    </row>
    <row r="4990" spans="48:53" hidden="1" x14ac:dyDescent="0.3">
      <c r="AV4990" s="115" t="str">
        <f t="shared" si="564"/>
        <v>RYYWARD - TONBRIDGE</v>
      </c>
      <c r="AW4990" s="126" t="s">
        <v>7785</v>
      </c>
      <c r="AX4990" s="126" t="s">
        <v>7786</v>
      </c>
      <c r="AY4990" s="126" t="s">
        <v>7785</v>
      </c>
      <c r="AZ4990" s="126" t="s">
        <v>7786</v>
      </c>
      <c r="BA4990" s="126" t="str">
        <f t="shared" si="565"/>
        <v>RYY</v>
      </c>
    </row>
    <row r="4991" spans="48:53" hidden="1" x14ac:dyDescent="0.3">
      <c r="AV4991" s="115" t="str">
        <f t="shared" si="564"/>
        <v>RYYWEST VIEW HOSPITAL</v>
      </c>
      <c r="AW4991" s="126" t="s">
        <v>7744</v>
      </c>
      <c r="AX4991" s="126" t="s">
        <v>7745</v>
      </c>
      <c r="AY4991" s="126" t="s">
        <v>7744</v>
      </c>
      <c r="AZ4991" s="126" t="s">
        <v>7745</v>
      </c>
      <c r="BA4991" s="126" t="str">
        <f t="shared" si="565"/>
        <v>RYY</v>
      </c>
    </row>
    <row r="4992" spans="48:53" hidden="1" x14ac:dyDescent="0.3">
      <c r="AV4992" s="115" t="str">
        <f t="shared" si="564"/>
        <v>RYYWHITSTABLE &amp; TANKERTON HOSPITAL</v>
      </c>
      <c r="AW4992" s="126" t="s">
        <v>7746</v>
      </c>
      <c r="AX4992" s="126" t="s">
        <v>7747</v>
      </c>
      <c r="AY4992" s="126" t="s">
        <v>7746</v>
      </c>
      <c r="AZ4992" s="126" t="s">
        <v>7747</v>
      </c>
      <c r="BA4992" s="126" t="str">
        <f t="shared" si="565"/>
        <v>RYY</v>
      </c>
    </row>
    <row r="4993" spans="48:53" hidden="1" x14ac:dyDescent="0.3">
      <c r="AV4993" s="115" t="str">
        <f t="shared" si="564"/>
        <v>RYYWILLIAM HARVEY HOSPITAL</v>
      </c>
      <c r="AW4993" s="126" t="s">
        <v>7748</v>
      </c>
      <c r="AX4993" s="126" t="s">
        <v>7023</v>
      </c>
      <c r="AY4993" s="126" t="s">
        <v>7748</v>
      </c>
      <c r="AZ4993" s="126" t="s">
        <v>7023</v>
      </c>
      <c r="BA4993" s="126" t="str">
        <f t="shared" si="565"/>
        <v>RYY</v>
      </c>
    </row>
    <row r="4994" spans="48:53" hidden="1" x14ac:dyDescent="0.3">
      <c r="AV4994" s="115" t="str">
        <f t="shared" si="564"/>
        <v>RYYWINDCHIMES</v>
      </c>
      <c r="AW4994" s="126" t="s">
        <v>7749</v>
      </c>
      <c r="AX4994" s="126" t="s">
        <v>7750</v>
      </c>
      <c r="AY4994" s="126" t="s">
        <v>7749</v>
      </c>
      <c r="AZ4994" s="126" t="s">
        <v>7750</v>
      </c>
      <c r="BA4994" s="126" t="str">
        <f t="shared" si="565"/>
        <v>RYY</v>
      </c>
    </row>
    <row r="4995" spans="48:53" hidden="1" x14ac:dyDescent="0.3">
      <c r="AV4995" s="115" t="str">
        <f t="shared" si="564"/>
        <v>TADABBEYFIELD</v>
      </c>
      <c r="AW4995" s="126" t="s">
        <v>7829</v>
      </c>
      <c r="AX4995" s="126" t="s">
        <v>7830</v>
      </c>
      <c r="AY4995" s="126" t="s">
        <v>7829</v>
      </c>
      <c r="AZ4995" s="126" t="s">
        <v>7830</v>
      </c>
      <c r="BA4995" s="126" t="str">
        <f t="shared" si="565"/>
        <v>TAD</v>
      </c>
    </row>
    <row r="4996" spans="48:53" ht="15" hidden="1" customHeight="1" x14ac:dyDescent="0.3">
      <c r="AV4996" s="115" t="str">
        <f t="shared" si="564"/>
        <v>TADABELIA MOUNT</v>
      </c>
      <c r="AW4996" s="126" t="s">
        <v>7807</v>
      </c>
      <c r="AX4996" s="126" t="s">
        <v>7808</v>
      </c>
      <c r="AY4996" s="126" t="s">
        <v>7807</v>
      </c>
      <c r="AZ4996" s="126" t="s">
        <v>7808</v>
      </c>
      <c r="BA4996" s="126" t="str">
        <f t="shared" si="565"/>
        <v>TAD</v>
      </c>
    </row>
    <row r="4997" spans="48:53" ht="15" hidden="1" customHeight="1" x14ac:dyDescent="0.3">
      <c r="AV4997" s="115" t="str">
        <f t="shared" si="564"/>
        <v>TADAIREDALE CENTRE FOR MENTAL HEALTH</v>
      </c>
      <c r="AW4997" s="126" t="s">
        <v>8595</v>
      </c>
      <c r="AX4997" s="126" t="s">
        <v>9847</v>
      </c>
      <c r="AY4997" s="126" t="s">
        <v>8595</v>
      </c>
      <c r="AZ4997" s="126" t="s">
        <v>9847</v>
      </c>
      <c r="BA4997" s="126" t="str">
        <f t="shared" si="565"/>
        <v>TAD</v>
      </c>
    </row>
    <row r="4998" spans="48:53" ht="15" hidden="1" customHeight="1" x14ac:dyDescent="0.3">
      <c r="AV4998" s="115" t="str">
        <f t="shared" ref="AV4998:AV5061" si="566">CONCATENATE(LEFT(AW4998, 3),AX4998)</f>
        <v>TADCROSS BANKS</v>
      </c>
      <c r="AW4998" s="126" t="s">
        <v>7831</v>
      </c>
      <c r="AX4998" s="126" t="s">
        <v>7832</v>
      </c>
      <c r="AY4998" s="126" t="s">
        <v>7831</v>
      </c>
      <c r="AZ4998" s="126" t="s">
        <v>7832</v>
      </c>
      <c r="BA4998" s="126" t="str">
        <f t="shared" ref="BA4998:BA5061" si="567">LEFT(AY4998,3)</f>
        <v>TAD</v>
      </c>
    </row>
    <row r="4999" spans="48:53" hidden="1" x14ac:dyDescent="0.3">
      <c r="AV4999" s="115" t="str">
        <f t="shared" si="566"/>
        <v>TADDAISY BANK</v>
      </c>
      <c r="AW4999" s="126" t="s">
        <v>7809</v>
      </c>
      <c r="AX4999" s="126" t="s">
        <v>7810</v>
      </c>
      <c r="AY4999" s="126" t="s">
        <v>7809</v>
      </c>
      <c r="AZ4999" s="126" t="s">
        <v>7810</v>
      </c>
      <c r="BA4999" s="126" t="str">
        <f t="shared" si="567"/>
        <v>TAD</v>
      </c>
    </row>
    <row r="5000" spans="48:53" hidden="1" x14ac:dyDescent="0.3">
      <c r="AV5000" s="115" t="str">
        <f t="shared" si="566"/>
        <v>TADFUSION</v>
      </c>
      <c r="AW5000" s="126" t="s">
        <v>7818</v>
      </c>
      <c r="AX5000" s="126" t="s">
        <v>7819</v>
      </c>
      <c r="AY5000" s="126" t="s">
        <v>7818</v>
      </c>
      <c r="AZ5000" s="126" t="s">
        <v>7819</v>
      </c>
      <c r="BA5000" s="126" t="str">
        <f t="shared" si="567"/>
        <v>TAD</v>
      </c>
    </row>
    <row r="5001" spans="48:53" hidden="1" x14ac:dyDescent="0.3">
      <c r="AV5001" s="115" t="str">
        <f t="shared" si="566"/>
        <v>TADGENESIS 5</v>
      </c>
      <c r="AW5001" s="126" t="s">
        <v>7826</v>
      </c>
      <c r="AX5001" s="126" t="s">
        <v>7827</v>
      </c>
      <c r="AY5001" s="126" t="s">
        <v>7826</v>
      </c>
      <c r="AZ5001" s="126" t="s">
        <v>7827</v>
      </c>
      <c r="BA5001" s="126" t="str">
        <f t="shared" si="567"/>
        <v>TAD</v>
      </c>
    </row>
    <row r="5002" spans="48:53" hidden="1" x14ac:dyDescent="0.3">
      <c r="AV5002" s="115" t="str">
        <f t="shared" si="566"/>
        <v>TADGREYFRIARS WALK</v>
      </c>
      <c r="AW5002" s="126" t="s">
        <v>7805</v>
      </c>
      <c r="AX5002" s="126" t="s">
        <v>7806</v>
      </c>
      <c r="AY5002" s="126" t="s">
        <v>7805</v>
      </c>
      <c r="AZ5002" s="126" t="s">
        <v>7806</v>
      </c>
      <c r="BA5002" s="126" t="str">
        <f t="shared" si="567"/>
        <v>TAD</v>
      </c>
    </row>
    <row r="5003" spans="48:53" hidden="1" x14ac:dyDescent="0.3">
      <c r="AV5003" s="115" t="str">
        <f t="shared" si="566"/>
        <v>TADHOLMEWOOD</v>
      </c>
      <c r="AW5003" s="126" t="s">
        <v>7820</v>
      </c>
      <c r="AX5003" s="126" t="s">
        <v>7821</v>
      </c>
      <c r="AY5003" s="126" t="s">
        <v>7820</v>
      </c>
      <c r="AZ5003" s="126" t="s">
        <v>7821</v>
      </c>
      <c r="BA5003" s="126" t="str">
        <f t="shared" si="567"/>
        <v>TAD</v>
      </c>
    </row>
    <row r="5004" spans="48:53" hidden="1" x14ac:dyDescent="0.3">
      <c r="AV5004" s="115" t="str">
        <f t="shared" si="566"/>
        <v>TADHORTON PARK</v>
      </c>
      <c r="AW5004" s="126" t="s">
        <v>7822</v>
      </c>
      <c r="AX5004" s="126" t="s">
        <v>7823</v>
      </c>
      <c r="AY5004" s="126" t="s">
        <v>7822</v>
      </c>
      <c r="AZ5004" s="126" t="s">
        <v>7823</v>
      </c>
      <c r="BA5004" s="126" t="str">
        <f t="shared" si="567"/>
        <v>TAD</v>
      </c>
    </row>
    <row r="5005" spans="48:53" hidden="1" x14ac:dyDescent="0.3">
      <c r="AV5005" s="115" t="str">
        <f t="shared" si="566"/>
        <v>TADLISTONSHIELS</v>
      </c>
      <c r="AW5005" s="126" t="s">
        <v>7824</v>
      </c>
      <c r="AX5005" s="126" t="s">
        <v>7825</v>
      </c>
      <c r="AY5005" s="126" t="s">
        <v>7824</v>
      </c>
      <c r="AZ5005" s="126" t="s">
        <v>7825</v>
      </c>
      <c r="BA5005" s="126" t="str">
        <f t="shared" si="567"/>
        <v>TAD</v>
      </c>
    </row>
    <row r="5006" spans="48:53" hidden="1" x14ac:dyDescent="0.3">
      <c r="AV5006" s="115" t="str">
        <f t="shared" si="566"/>
        <v>TADLYNFIELD MOUNT HOSPITAL</v>
      </c>
      <c r="AW5006" s="126" t="s">
        <v>7811</v>
      </c>
      <c r="AX5006" s="126" t="s">
        <v>7812</v>
      </c>
      <c r="AY5006" s="126" t="s">
        <v>7811</v>
      </c>
      <c r="AZ5006" s="126" t="s">
        <v>7812</v>
      </c>
      <c r="BA5006" s="126" t="str">
        <f t="shared" si="567"/>
        <v>TAD</v>
      </c>
    </row>
    <row r="5007" spans="48:53" hidden="1" x14ac:dyDescent="0.3">
      <c r="AV5007" s="115" t="str">
        <f t="shared" si="566"/>
        <v>TADPARK VIEW</v>
      </c>
      <c r="AW5007" s="126" t="s">
        <v>7817</v>
      </c>
      <c r="AX5007" s="126" t="s">
        <v>6263</v>
      </c>
      <c r="AY5007" s="126" t="s">
        <v>7817</v>
      </c>
      <c r="AZ5007" s="126" t="s">
        <v>6263</v>
      </c>
      <c r="BA5007" s="126" t="str">
        <f t="shared" si="567"/>
        <v>TAD</v>
      </c>
    </row>
    <row r="5008" spans="48:53" hidden="1" x14ac:dyDescent="0.3">
      <c r="AV5008" s="115" t="str">
        <f t="shared" si="566"/>
        <v>TADREDHILLS</v>
      </c>
      <c r="AW5008" s="126" t="s">
        <v>7828</v>
      </c>
      <c r="AX5008" s="126" t="s">
        <v>5567</v>
      </c>
      <c r="AY5008" s="126" t="s">
        <v>7828</v>
      </c>
      <c r="AZ5008" s="126" t="s">
        <v>5567</v>
      </c>
      <c r="BA5008" s="126" t="str">
        <f t="shared" si="567"/>
        <v>TAD</v>
      </c>
    </row>
    <row r="5009" spans="48:53" hidden="1" x14ac:dyDescent="0.3">
      <c r="AV5009" s="115" t="str">
        <f t="shared" si="566"/>
        <v>TADSTONEY RIDGE HOSPITAL</v>
      </c>
      <c r="AW5009" s="126" t="s">
        <v>7813</v>
      </c>
      <c r="AX5009" s="126" t="s">
        <v>7814</v>
      </c>
      <c r="AY5009" s="126" t="s">
        <v>7813</v>
      </c>
      <c r="AZ5009" s="126" t="s">
        <v>7814</v>
      </c>
      <c r="BA5009" s="126" t="str">
        <f t="shared" si="567"/>
        <v>TAD</v>
      </c>
    </row>
    <row r="5010" spans="48:53" hidden="1" x14ac:dyDescent="0.3">
      <c r="AV5010" s="115" t="str">
        <f t="shared" si="566"/>
        <v>TADWADDILOVES</v>
      </c>
      <c r="AW5010" s="126" t="s">
        <v>7815</v>
      </c>
      <c r="AX5010" s="126" t="s">
        <v>7816</v>
      </c>
      <c r="AY5010" s="126" t="s">
        <v>7815</v>
      </c>
      <c r="AZ5010" s="126" t="s">
        <v>7816</v>
      </c>
      <c r="BA5010" s="126" t="str">
        <f t="shared" si="567"/>
        <v>TAD</v>
      </c>
    </row>
    <row r="5011" spans="48:53" hidden="1" x14ac:dyDescent="0.3">
      <c r="AV5011" s="115" t="str">
        <f t="shared" si="566"/>
        <v>TAFABERDEEN PARK (RESIDENTIAL SERVICES)</v>
      </c>
      <c r="AW5011" s="126" t="s">
        <v>8874</v>
      </c>
      <c r="AX5011" s="126" t="s">
        <v>8875</v>
      </c>
      <c r="AY5011" s="126" t="s">
        <v>8874</v>
      </c>
      <c r="AZ5011" s="126" t="s">
        <v>8875</v>
      </c>
      <c r="BA5011" s="126" t="str">
        <f t="shared" si="567"/>
        <v>TAF</v>
      </c>
    </row>
    <row r="5012" spans="48:53" hidden="1" x14ac:dyDescent="0.3">
      <c r="AV5012" s="115" t="str">
        <f t="shared" si="566"/>
        <v>TAFAOT (C&amp;I)</v>
      </c>
      <c r="AW5012" s="126" t="s">
        <v>8880</v>
      </c>
      <c r="AX5012" s="126" t="s">
        <v>8881</v>
      </c>
      <c r="AY5012" s="126" t="s">
        <v>8880</v>
      </c>
      <c r="AZ5012" s="126" t="s">
        <v>8881</v>
      </c>
      <c r="BA5012" s="126" t="str">
        <f t="shared" si="567"/>
        <v>TAF</v>
      </c>
    </row>
    <row r="5013" spans="48:53" hidden="1" x14ac:dyDescent="0.3">
      <c r="AV5013" s="115" t="str">
        <f t="shared" si="566"/>
        <v>TAFBELSIZE AVENUE</v>
      </c>
      <c r="AW5013" s="126" t="s">
        <v>8882</v>
      </c>
      <c r="AX5013" s="126" t="s">
        <v>8883</v>
      </c>
      <c r="AY5013" s="126" t="s">
        <v>8882</v>
      </c>
      <c r="AZ5013" s="126" t="s">
        <v>8883</v>
      </c>
      <c r="BA5013" s="126" t="str">
        <f t="shared" si="567"/>
        <v>TAF</v>
      </c>
    </row>
    <row r="5014" spans="48:53" hidden="1" x14ac:dyDescent="0.3">
      <c r="AV5014" s="115" t="str">
        <f t="shared" si="566"/>
        <v>TAFBELSIZE SQUARE</v>
      </c>
      <c r="AW5014" s="126" t="s">
        <v>8884</v>
      </c>
      <c r="AX5014" s="126" t="s">
        <v>8885</v>
      </c>
      <c r="AY5014" s="126" t="s">
        <v>8884</v>
      </c>
      <c r="AZ5014" s="126" t="s">
        <v>8885</v>
      </c>
      <c r="BA5014" s="126" t="str">
        <f t="shared" si="567"/>
        <v>TAF</v>
      </c>
    </row>
    <row r="5015" spans="48:53" hidden="1" x14ac:dyDescent="0.3">
      <c r="AV5015" s="115" t="str">
        <f t="shared" si="566"/>
        <v>TAFCALEDONIAN ROAD (RESIDENTIAL SERVICES)</v>
      </c>
      <c r="AW5015" s="126" t="s">
        <v>8950</v>
      </c>
      <c r="AX5015" s="126" t="s">
        <v>8951</v>
      </c>
      <c r="AY5015" s="126" t="s">
        <v>8950</v>
      </c>
      <c r="AZ5015" s="126" t="s">
        <v>8951</v>
      </c>
      <c r="BA5015" s="126" t="str">
        <f t="shared" si="567"/>
        <v>TAF</v>
      </c>
    </row>
    <row r="5016" spans="48:53" hidden="1" x14ac:dyDescent="0.3">
      <c r="AV5016" s="115" t="str">
        <f t="shared" si="566"/>
        <v>TAFCAMDEN ALCOHOL SERVICE</v>
      </c>
      <c r="AW5016" s="126" t="s">
        <v>8948</v>
      </c>
      <c r="AX5016" s="126" t="s">
        <v>8949</v>
      </c>
      <c r="AY5016" s="126" t="s">
        <v>8948</v>
      </c>
      <c r="AZ5016" s="126" t="s">
        <v>8949</v>
      </c>
      <c r="BA5016" s="126" t="str">
        <f t="shared" si="567"/>
        <v>TAF</v>
      </c>
    </row>
    <row r="5017" spans="48:53" hidden="1" x14ac:dyDescent="0.3">
      <c r="AV5017" s="115" t="str">
        <f t="shared" si="566"/>
        <v>TAFCAMDEN IAPT</v>
      </c>
      <c r="AW5017" s="126" t="s">
        <v>8976</v>
      </c>
      <c r="AX5017" s="126" t="s">
        <v>8977</v>
      </c>
      <c r="AY5017" s="126" t="s">
        <v>8976</v>
      </c>
      <c r="AZ5017" s="126" t="s">
        <v>8977</v>
      </c>
      <c r="BA5017" s="126" t="str">
        <f t="shared" si="567"/>
        <v>TAF</v>
      </c>
    </row>
    <row r="5018" spans="48:53" hidden="1" x14ac:dyDescent="0.3">
      <c r="AV5018" s="115" t="str">
        <f t="shared" si="566"/>
        <v>TAFCAMDEN LD SERVICE</v>
      </c>
      <c r="AW5018" s="126" t="s">
        <v>8918</v>
      </c>
      <c r="AX5018" s="126" t="s">
        <v>8919</v>
      </c>
      <c r="AY5018" s="126" t="s">
        <v>8918</v>
      </c>
      <c r="AZ5018" s="126" t="s">
        <v>8919</v>
      </c>
      <c r="BA5018" s="126" t="str">
        <f t="shared" si="567"/>
        <v>TAF</v>
      </c>
    </row>
    <row r="5019" spans="48:53" hidden="1" x14ac:dyDescent="0.3">
      <c r="AV5019" s="115" t="str">
        <f t="shared" si="566"/>
        <v>TAFCAMDEN MEWS DAY HOSPITAL</v>
      </c>
      <c r="AW5019" s="126" t="s">
        <v>8886</v>
      </c>
      <c r="AX5019" s="126" t="s">
        <v>8887</v>
      </c>
      <c r="AY5019" s="126" t="s">
        <v>8886</v>
      </c>
      <c r="AZ5019" s="126" t="s">
        <v>8887</v>
      </c>
      <c r="BA5019" s="126" t="str">
        <f t="shared" si="567"/>
        <v>TAF</v>
      </c>
    </row>
    <row r="5020" spans="48:53" hidden="1" x14ac:dyDescent="0.3">
      <c r="AV5020" s="115" t="str">
        <f t="shared" si="566"/>
        <v>TAFCARE TRUST MENTAL HEALTH SERVICES</v>
      </c>
      <c r="AW5020" s="126" t="s">
        <v>8956</v>
      </c>
      <c r="AX5020" s="126" t="s">
        <v>8957</v>
      </c>
      <c r="AY5020" s="126" t="s">
        <v>8956</v>
      </c>
      <c r="AZ5020" s="126" t="s">
        <v>8957</v>
      </c>
      <c r="BA5020" s="126" t="str">
        <f t="shared" si="567"/>
        <v>TAF</v>
      </c>
    </row>
    <row r="5021" spans="48:53" hidden="1" x14ac:dyDescent="0.3">
      <c r="AV5021" s="115" t="str">
        <f t="shared" si="566"/>
        <v>TAFCLERKENWELL PROJECT</v>
      </c>
      <c r="AW5021" s="126" t="s">
        <v>8890</v>
      </c>
      <c r="AX5021" s="126" t="s">
        <v>8891</v>
      </c>
      <c r="AY5021" s="126" t="s">
        <v>8890</v>
      </c>
      <c r="AZ5021" s="126" t="s">
        <v>8891</v>
      </c>
      <c r="BA5021" s="126" t="str">
        <f t="shared" si="567"/>
        <v>TAF</v>
      </c>
    </row>
    <row r="5022" spans="48:53" hidden="1" x14ac:dyDescent="0.3">
      <c r="AV5022" s="115" t="str">
        <f t="shared" si="566"/>
        <v>TAFCOLLINGWOOD BUSINESS CENTRE</v>
      </c>
      <c r="AW5022" s="126" t="s">
        <v>8964</v>
      </c>
      <c r="AX5022" s="126" t="s">
        <v>8965</v>
      </c>
      <c r="AY5022" s="126" t="s">
        <v>8964</v>
      </c>
      <c r="AZ5022" s="126" t="s">
        <v>8965</v>
      </c>
      <c r="BA5022" s="126" t="str">
        <f t="shared" si="567"/>
        <v>TAF</v>
      </c>
    </row>
    <row r="5023" spans="48:53" hidden="1" x14ac:dyDescent="0.3">
      <c r="AV5023" s="115" t="str">
        <f t="shared" si="566"/>
        <v>TAFCRISIS TEAM (NORTH CAMDEN)</v>
      </c>
      <c r="AW5023" s="126" t="s">
        <v>8872</v>
      </c>
      <c r="AX5023" s="126" t="s">
        <v>8873</v>
      </c>
      <c r="AY5023" s="126" t="s">
        <v>8872</v>
      </c>
      <c r="AZ5023" s="126" t="s">
        <v>8873</v>
      </c>
      <c r="BA5023" s="126" t="str">
        <f t="shared" si="567"/>
        <v>TAF</v>
      </c>
    </row>
    <row r="5024" spans="48:53" hidden="1" x14ac:dyDescent="0.3">
      <c r="AV5024" s="115" t="str">
        <f t="shared" si="566"/>
        <v>TAFCRISIS TEAM (SOUTH CAMDEN)</v>
      </c>
      <c r="AW5024" s="126" t="s">
        <v>8968</v>
      </c>
      <c r="AX5024" s="126" t="s">
        <v>8969</v>
      </c>
      <c r="AY5024" s="126" t="s">
        <v>8968</v>
      </c>
      <c r="AZ5024" s="126" t="s">
        <v>8969</v>
      </c>
      <c r="BA5024" s="126" t="str">
        <f t="shared" si="567"/>
        <v>TAF</v>
      </c>
    </row>
    <row r="5025" spans="48:53" hidden="1" x14ac:dyDescent="0.3">
      <c r="AV5025" s="115" t="str">
        <f t="shared" si="566"/>
        <v>TAFDRAYTON PARK COMMUNITY CARE CENTRE</v>
      </c>
      <c r="AW5025" s="126" t="s">
        <v>8892</v>
      </c>
      <c r="AX5025" s="126" t="s">
        <v>8893</v>
      </c>
      <c r="AY5025" s="126" t="s">
        <v>8892</v>
      </c>
      <c r="AZ5025" s="126" t="s">
        <v>8893</v>
      </c>
      <c r="BA5025" s="126" t="str">
        <f t="shared" si="567"/>
        <v>TAF</v>
      </c>
    </row>
    <row r="5026" spans="48:53" hidden="1" x14ac:dyDescent="0.3">
      <c r="AV5026" s="115" t="str">
        <f t="shared" si="566"/>
        <v>TAFDRAYTON PARK WOMENS SERVICE</v>
      </c>
      <c r="AW5026" s="126" t="s">
        <v>8868</v>
      </c>
      <c r="AX5026" s="126" t="s">
        <v>8869</v>
      </c>
      <c r="AY5026" s="126" t="s">
        <v>8868</v>
      </c>
      <c r="AZ5026" s="126" t="s">
        <v>8869</v>
      </c>
      <c r="BA5026" s="126" t="str">
        <f t="shared" si="567"/>
        <v>TAF</v>
      </c>
    </row>
    <row r="5027" spans="48:53" hidden="1" x14ac:dyDescent="0.3">
      <c r="AV5027" s="115" t="str">
        <f t="shared" si="566"/>
        <v>TAFEARLY INTERVENTION SERVICE</v>
      </c>
      <c r="AW5027" s="126" t="s">
        <v>8942</v>
      </c>
      <c r="AX5027" s="126" t="s">
        <v>8943</v>
      </c>
      <c r="AY5027" s="126" t="s">
        <v>8942</v>
      </c>
      <c r="AZ5027" s="126" t="s">
        <v>8943</v>
      </c>
      <c r="BA5027" s="126" t="str">
        <f t="shared" si="567"/>
        <v>TAF</v>
      </c>
    </row>
    <row r="5028" spans="48:53" hidden="1" x14ac:dyDescent="0.3">
      <c r="AV5028" s="115" t="str">
        <f t="shared" si="566"/>
        <v>TAFELTHORNE MENTAL HEALTH &amp; SOCIAL CARE CENTRE</v>
      </c>
      <c r="AW5028" s="126" t="s">
        <v>8894</v>
      </c>
      <c r="AX5028" s="126" t="s">
        <v>8895</v>
      </c>
      <c r="AY5028" s="126" t="s">
        <v>8894</v>
      </c>
      <c r="AZ5028" s="126" t="s">
        <v>8895</v>
      </c>
      <c r="BA5028" s="126" t="str">
        <f t="shared" si="567"/>
        <v>TAF</v>
      </c>
    </row>
    <row r="5029" spans="48:53" hidden="1" x14ac:dyDescent="0.3">
      <c r="AV5029" s="115" t="str">
        <f t="shared" si="566"/>
        <v>TAFFOCUS TEAM</v>
      </c>
      <c r="AW5029" s="126" t="s">
        <v>8896</v>
      </c>
      <c r="AX5029" s="126" t="s">
        <v>8897</v>
      </c>
      <c r="AY5029" s="126" t="s">
        <v>8896</v>
      </c>
      <c r="AZ5029" s="126" t="s">
        <v>8897</v>
      </c>
      <c r="BA5029" s="126" t="str">
        <f t="shared" si="567"/>
        <v>TAF</v>
      </c>
    </row>
    <row r="5030" spans="48:53" hidden="1" x14ac:dyDescent="0.3">
      <c r="AV5030" s="115" t="str">
        <f t="shared" si="566"/>
        <v>TAFFORDWYCH ROAD DAY HOSPITAL</v>
      </c>
      <c r="AW5030" s="126" t="s">
        <v>8898</v>
      </c>
      <c r="AX5030" s="126" t="s">
        <v>8899</v>
      </c>
      <c r="AY5030" s="126" t="s">
        <v>8898</v>
      </c>
      <c r="AZ5030" s="126" t="s">
        <v>8899</v>
      </c>
      <c r="BA5030" s="126" t="str">
        <f t="shared" si="567"/>
        <v>TAF</v>
      </c>
    </row>
    <row r="5031" spans="48:53" hidden="1" x14ac:dyDescent="0.3">
      <c r="AV5031" s="115" t="str">
        <f t="shared" si="566"/>
        <v>TAFGREENLAND ROAD SERVICES</v>
      </c>
      <c r="AW5031" s="126" t="s">
        <v>8966</v>
      </c>
      <c r="AX5031" s="126" t="s">
        <v>8967</v>
      </c>
      <c r="AY5031" s="126" t="s">
        <v>8966</v>
      </c>
      <c r="AZ5031" s="126" t="s">
        <v>8967</v>
      </c>
      <c r="BA5031" s="126" t="str">
        <f t="shared" si="567"/>
        <v>TAF</v>
      </c>
    </row>
    <row r="5032" spans="48:53" hidden="1" x14ac:dyDescent="0.3">
      <c r="AV5032" s="115" t="str">
        <f t="shared" si="566"/>
        <v>TAFHANLEY GARDENS (RESIDENTIAL SERVICES)</v>
      </c>
      <c r="AW5032" s="126" t="s">
        <v>8900</v>
      </c>
      <c r="AX5032" s="126" t="s">
        <v>8901</v>
      </c>
      <c r="AY5032" s="126" t="s">
        <v>8900</v>
      </c>
      <c r="AZ5032" s="126" t="s">
        <v>8901</v>
      </c>
      <c r="BA5032" s="126" t="str">
        <f t="shared" si="567"/>
        <v>TAF</v>
      </c>
    </row>
    <row r="5033" spans="48:53" hidden="1" x14ac:dyDescent="0.3">
      <c r="AV5033" s="115" t="str">
        <f t="shared" si="566"/>
        <v>TAFHENLEY ROAD DAY CENTRE</v>
      </c>
      <c r="AW5033" s="126" t="s">
        <v>8902</v>
      </c>
      <c r="AX5033" s="126" t="s">
        <v>8903</v>
      </c>
      <c r="AY5033" s="126" t="s">
        <v>8902</v>
      </c>
      <c r="AZ5033" s="126" t="s">
        <v>8903</v>
      </c>
      <c r="BA5033" s="126" t="str">
        <f t="shared" si="567"/>
        <v>TAF</v>
      </c>
    </row>
    <row r="5034" spans="48:53" hidden="1" x14ac:dyDescent="0.3">
      <c r="AV5034" s="115" t="str">
        <f t="shared" si="566"/>
        <v>TAFHIGHGATE ACUTE MENTAL HEALTH CENTRE</v>
      </c>
      <c r="AW5034" s="126" t="s">
        <v>8944</v>
      </c>
      <c r="AX5034" s="126" t="s">
        <v>8945</v>
      </c>
      <c r="AY5034" s="126" t="s">
        <v>8944</v>
      </c>
      <c r="AZ5034" s="126" t="s">
        <v>8945</v>
      </c>
      <c r="BA5034" s="126" t="str">
        <f t="shared" si="567"/>
        <v>TAF</v>
      </c>
    </row>
    <row r="5035" spans="48:53" hidden="1" x14ac:dyDescent="0.3">
      <c r="AV5035" s="115" t="str">
        <f t="shared" si="566"/>
        <v>TAFHIGHGATE ROAD DAY CENTRE</v>
      </c>
      <c r="AW5035" s="126" t="s">
        <v>8904</v>
      </c>
      <c r="AX5035" s="126" t="s">
        <v>8905</v>
      </c>
      <c r="AY5035" s="126" t="s">
        <v>8904</v>
      </c>
      <c r="AZ5035" s="126" t="s">
        <v>8905</v>
      </c>
      <c r="BA5035" s="126" t="str">
        <f t="shared" si="567"/>
        <v>TAF</v>
      </c>
    </row>
    <row r="5036" spans="48:53" hidden="1" x14ac:dyDescent="0.3">
      <c r="AV5036" s="115" t="str">
        <f t="shared" si="566"/>
        <v>TAFHIGHVIEW &amp; CORNWALLIS COMMUNITY SUPPORT PROJECTS</v>
      </c>
      <c r="AW5036" s="126" t="s">
        <v>8906</v>
      </c>
      <c r="AX5036" s="126" t="s">
        <v>8907</v>
      </c>
      <c r="AY5036" s="126" t="s">
        <v>8906</v>
      </c>
      <c r="AZ5036" s="126" t="s">
        <v>8907</v>
      </c>
      <c r="BA5036" s="126" t="str">
        <f t="shared" si="567"/>
        <v>TAF</v>
      </c>
    </row>
    <row r="5037" spans="48:53" hidden="1" x14ac:dyDescent="0.3">
      <c r="AV5037" s="115" t="str">
        <f t="shared" si="566"/>
        <v>TAFHILL HOUSE</v>
      </c>
      <c r="AW5037" s="126" t="s">
        <v>8960</v>
      </c>
      <c r="AX5037" s="126" t="s">
        <v>8961</v>
      </c>
      <c r="AY5037" s="126" t="s">
        <v>8960</v>
      </c>
      <c r="AZ5037" s="126" t="s">
        <v>8961</v>
      </c>
      <c r="BA5037" s="126" t="str">
        <f t="shared" si="567"/>
        <v>TAF</v>
      </c>
    </row>
    <row r="5038" spans="48:53" hidden="1" x14ac:dyDescent="0.3">
      <c r="AV5038" s="115" t="str">
        <f t="shared" si="566"/>
        <v>TAFHUNTER STREET HEALTH CENTRE</v>
      </c>
      <c r="AW5038" s="126" t="s">
        <v>8910</v>
      </c>
      <c r="AX5038" s="126" t="s">
        <v>8911</v>
      </c>
      <c r="AY5038" s="126" t="s">
        <v>8910</v>
      </c>
      <c r="AZ5038" s="126" t="s">
        <v>8911</v>
      </c>
      <c r="BA5038" s="126" t="str">
        <f t="shared" si="567"/>
        <v>TAF</v>
      </c>
    </row>
    <row r="5039" spans="48:53" hidden="1" x14ac:dyDescent="0.3">
      <c r="AV5039" s="115" t="str">
        <f t="shared" si="566"/>
        <v>TAFIDASS</v>
      </c>
      <c r="AW5039" s="126" t="s">
        <v>8924</v>
      </c>
      <c r="AX5039" s="126" t="s">
        <v>8925</v>
      </c>
      <c r="AY5039" s="126" t="s">
        <v>8924</v>
      </c>
      <c r="AZ5039" s="126" t="s">
        <v>8925</v>
      </c>
      <c r="BA5039" s="126" t="str">
        <f t="shared" si="567"/>
        <v>TAF</v>
      </c>
    </row>
    <row r="5040" spans="48:53" hidden="1" x14ac:dyDescent="0.3">
      <c r="AV5040" s="115" t="str">
        <f t="shared" si="566"/>
        <v>TAFISATS</v>
      </c>
      <c r="AW5040" s="126" t="s">
        <v>8876</v>
      </c>
      <c r="AX5040" s="126" t="s">
        <v>8877</v>
      </c>
      <c r="AY5040" s="126" t="s">
        <v>8876</v>
      </c>
      <c r="AZ5040" s="126" t="s">
        <v>8877</v>
      </c>
      <c r="BA5040" s="126" t="str">
        <f t="shared" si="567"/>
        <v>TAF</v>
      </c>
    </row>
    <row r="5041" spans="48:53" hidden="1" x14ac:dyDescent="0.3">
      <c r="AV5041" s="115" t="str">
        <f t="shared" si="566"/>
        <v>TAFISLEDON ROAD MENTAL HEALTH RESOURCE CENTRE</v>
      </c>
      <c r="AW5041" s="126" t="s">
        <v>8912</v>
      </c>
      <c r="AX5041" s="126" t="s">
        <v>8913</v>
      </c>
      <c r="AY5041" s="126" t="s">
        <v>8912</v>
      </c>
      <c r="AZ5041" s="126" t="s">
        <v>8913</v>
      </c>
      <c r="BA5041" s="126" t="str">
        <f t="shared" si="567"/>
        <v>TAF</v>
      </c>
    </row>
    <row r="5042" spans="48:53" hidden="1" x14ac:dyDescent="0.3">
      <c r="AV5042" s="115" t="str">
        <f t="shared" si="566"/>
        <v>TAFISLINGTON IAPT</v>
      </c>
      <c r="AW5042" s="126" t="s">
        <v>8974</v>
      </c>
      <c r="AX5042" s="126" t="s">
        <v>8975</v>
      </c>
      <c r="AY5042" s="126" t="s">
        <v>8974</v>
      </c>
      <c r="AZ5042" s="126" t="s">
        <v>8975</v>
      </c>
      <c r="BA5042" s="126" t="str">
        <f t="shared" si="567"/>
        <v>TAF</v>
      </c>
    </row>
    <row r="5043" spans="48:53" hidden="1" x14ac:dyDescent="0.3">
      <c r="AV5043" s="115" t="str">
        <f t="shared" si="566"/>
        <v>TAFISLINGTON LEARNING DIFFICULTIES PARTNERSHIP</v>
      </c>
      <c r="AW5043" s="126" t="s">
        <v>8914</v>
      </c>
      <c r="AX5043" s="126" t="s">
        <v>8915</v>
      </c>
      <c r="AY5043" s="126" t="s">
        <v>8914</v>
      </c>
      <c r="AZ5043" s="126" t="s">
        <v>8915</v>
      </c>
      <c r="BA5043" s="126" t="str">
        <f t="shared" si="567"/>
        <v>TAF</v>
      </c>
    </row>
    <row r="5044" spans="48:53" hidden="1" x14ac:dyDescent="0.3">
      <c r="AV5044" s="115" t="str">
        <f t="shared" si="566"/>
        <v>TAFKINGS CROSS ROAD</v>
      </c>
      <c r="AW5044" s="126" t="s">
        <v>8958</v>
      </c>
      <c r="AX5044" s="126" t="s">
        <v>8959</v>
      </c>
      <c r="AY5044" s="126" t="s">
        <v>8958</v>
      </c>
      <c r="AZ5044" s="126" t="s">
        <v>8959</v>
      </c>
      <c r="BA5044" s="126" t="str">
        <f t="shared" si="567"/>
        <v>TAF</v>
      </c>
    </row>
    <row r="5045" spans="48:53" hidden="1" x14ac:dyDescent="0.3">
      <c r="AV5045" s="115" t="str">
        <f t="shared" si="566"/>
        <v>TAFKINGSTON DRUG &amp; ALCOHOL SERVICE</v>
      </c>
      <c r="AW5045" s="126" t="s">
        <v>8978</v>
      </c>
      <c r="AX5045" s="126" t="s">
        <v>8979</v>
      </c>
      <c r="AY5045" s="126" t="s">
        <v>8978</v>
      </c>
      <c r="AZ5045" s="126" t="s">
        <v>8979</v>
      </c>
      <c r="BA5045" s="126" t="str">
        <f t="shared" si="567"/>
        <v>TAF</v>
      </c>
    </row>
    <row r="5046" spans="48:53" hidden="1" x14ac:dyDescent="0.3">
      <c r="AV5046" s="115" t="str">
        <f t="shared" si="566"/>
        <v>TAFLAMBO DAY CENTRE</v>
      </c>
      <c r="AW5046" s="126" t="s">
        <v>8916</v>
      </c>
      <c r="AX5046" s="126" t="s">
        <v>8917</v>
      </c>
      <c r="AY5046" s="126" t="s">
        <v>8916</v>
      </c>
      <c r="AZ5046" s="126" t="s">
        <v>8917</v>
      </c>
      <c r="BA5046" s="126" t="str">
        <f t="shared" si="567"/>
        <v>TAF</v>
      </c>
    </row>
    <row r="5047" spans="48:53" hidden="1" x14ac:dyDescent="0.3">
      <c r="AV5047" s="115" t="str">
        <f t="shared" si="566"/>
        <v>TAFNETHERWOOD CENTRE</v>
      </c>
      <c r="AW5047" s="126" t="s">
        <v>8920</v>
      </c>
      <c r="AX5047" s="126" t="s">
        <v>8921</v>
      </c>
      <c r="AY5047" s="126" t="s">
        <v>8920</v>
      </c>
      <c r="AZ5047" s="126" t="s">
        <v>8921</v>
      </c>
      <c r="BA5047" s="126" t="str">
        <f t="shared" si="567"/>
        <v>TAF</v>
      </c>
    </row>
    <row r="5048" spans="48:53" hidden="1" x14ac:dyDescent="0.3">
      <c r="AV5048" s="115" t="str">
        <f t="shared" si="566"/>
        <v>TAFNORTH CAMDEN DRUG SERVICES (RESPONSE)</v>
      </c>
      <c r="AW5048" s="126" t="s">
        <v>8922</v>
      </c>
      <c r="AX5048" s="126" t="s">
        <v>8923</v>
      </c>
      <c r="AY5048" s="126" t="s">
        <v>8922</v>
      </c>
      <c r="AZ5048" s="126" t="s">
        <v>8923</v>
      </c>
      <c r="BA5048" s="126" t="str">
        <f t="shared" si="567"/>
        <v>TAF</v>
      </c>
    </row>
    <row r="5049" spans="48:53" hidden="1" x14ac:dyDescent="0.3">
      <c r="AV5049" s="115" t="str">
        <f t="shared" si="566"/>
        <v>TAFNORTH ISLINGTON CRISIS TEAM</v>
      </c>
      <c r="AW5049" s="126" t="s">
        <v>8972</v>
      </c>
      <c r="AX5049" s="126" t="s">
        <v>8973</v>
      </c>
      <c r="AY5049" s="126" t="s">
        <v>8972</v>
      </c>
      <c r="AZ5049" s="126" t="s">
        <v>8973</v>
      </c>
      <c r="BA5049" s="126" t="str">
        <f t="shared" si="567"/>
        <v>TAF</v>
      </c>
    </row>
    <row r="5050" spans="48:53" hidden="1" x14ac:dyDescent="0.3">
      <c r="AV5050" s="115" t="str">
        <f t="shared" si="566"/>
        <v>TAFPECKWATER CENTRE</v>
      </c>
      <c r="AW5050" s="126" t="s">
        <v>8926</v>
      </c>
      <c r="AX5050" s="126" t="s">
        <v>8927</v>
      </c>
      <c r="AY5050" s="126" t="s">
        <v>8926</v>
      </c>
      <c r="AZ5050" s="126" t="s">
        <v>8927</v>
      </c>
      <c r="BA5050" s="126" t="str">
        <f t="shared" si="567"/>
        <v>TAF</v>
      </c>
    </row>
    <row r="5051" spans="48:53" hidden="1" x14ac:dyDescent="0.3">
      <c r="AV5051" s="115" t="str">
        <f t="shared" si="566"/>
        <v>TAFPINE STREET DAY CENTRE</v>
      </c>
      <c r="AW5051" s="126" t="s">
        <v>8930</v>
      </c>
      <c r="AX5051" s="126" t="s">
        <v>8931</v>
      </c>
      <c r="AY5051" s="126" t="s">
        <v>8930</v>
      </c>
      <c r="AZ5051" s="126" t="s">
        <v>8931</v>
      </c>
      <c r="BA5051" s="126" t="str">
        <f t="shared" si="567"/>
        <v>TAF</v>
      </c>
    </row>
    <row r="5052" spans="48:53" hidden="1" x14ac:dyDescent="0.3">
      <c r="AV5052" s="115" t="str">
        <f t="shared" si="566"/>
        <v>TAFPSYCHOLOGY A14 ARCHWAY WING</v>
      </c>
      <c r="AW5052" s="126" t="s">
        <v>8946</v>
      </c>
      <c r="AX5052" s="126" t="s">
        <v>8947</v>
      </c>
      <c r="AY5052" s="126" t="s">
        <v>8946</v>
      </c>
      <c r="AZ5052" s="126" t="s">
        <v>8947</v>
      </c>
      <c r="BA5052" s="126" t="str">
        <f t="shared" si="567"/>
        <v>TAF</v>
      </c>
    </row>
    <row r="5053" spans="48:53" hidden="1" x14ac:dyDescent="0.3">
      <c r="AV5053" s="115" t="str">
        <f t="shared" si="566"/>
        <v>TAFQUEEN MARY'S HOUSE</v>
      </c>
      <c r="AW5053" s="126" t="s">
        <v>8928</v>
      </c>
      <c r="AX5053" s="126" t="s">
        <v>8929</v>
      </c>
      <c r="AY5053" s="126" t="s">
        <v>8928</v>
      </c>
      <c r="AZ5053" s="126" t="s">
        <v>8929</v>
      </c>
      <c r="BA5053" s="126" t="str">
        <f t="shared" si="567"/>
        <v>TAF</v>
      </c>
    </row>
    <row r="5054" spans="48:53" hidden="1" x14ac:dyDescent="0.3">
      <c r="AV5054" s="115" t="str">
        <f t="shared" si="566"/>
        <v>TAFR&amp;R TEAM (NORTH CAMDEN)</v>
      </c>
      <c r="AW5054" s="126" t="s">
        <v>8908</v>
      </c>
      <c r="AX5054" s="126" t="s">
        <v>8909</v>
      </c>
      <c r="AY5054" s="126" t="s">
        <v>8908</v>
      </c>
      <c r="AZ5054" s="126" t="s">
        <v>8909</v>
      </c>
      <c r="BA5054" s="126" t="str">
        <f t="shared" si="567"/>
        <v>TAF</v>
      </c>
    </row>
    <row r="5055" spans="48:53" hidden="1" x14ac:dyDescent="0.3">
      <c r="AV5055" s="115" t="str">
        <f t="shared" si="566"/>
        <v>TAFR&amp;R TEAM (NORTH ISLINGTON)</v>
      </c>
      <c r="AW5055" s="126" t="s">
        <v>8878</v>
      </c>
      <c r="AX5055" s="126" t="s">
        <v>8879</v>
      </c>
      <c r="AY5055" s="126" t="s">
        <v>8878</v>
      </c>
      <c r="AZ5055" s="126" t="s">
        <v>8879</v>
      </c>
      <c r="BA5055" s="126" t="str">
        <f t="shared" si="567"/>
        <v>TAF</v>
      </c>
    </row>
    <row r="5056" spans="48:53" hidden="1" x14ac:dyDescent="0.3">
      <c r="AV5056" s="115" t="str">
        <f t="shared" si="566"/>
        <v>TAFR&amp;R TEAM (SOUTH ISLINGTON)</v>
      </c>
      <c r="AW5056" s="126" t="s">
        <v>8888</v>
      </c>
      <c r="AX5056" s="126" t="s">
        <v>8889</v>
      </c>
      <c r="AY5056" s="126" t="s">
        <v>8888</v>
      </c>
      <c r="AZ5056" s="126" t="s">
        <v>8889</v>
      </c>
      <c r="BA5056" s="126" t="str">
        <f t="shared" si="567"/>
        <v>TAF</v>
      </c>
    </row>
    <row r="5057" spans="48:53" hidden="1" x14ac:dyDescent="0.3">
      <c r="AV5057" s="115" t="str">
        <f t="shared" si="566"/>
        <v>TAFRAGLAN DAY CENTRE</v>
      </c>
      <c r="AW5057" s="126" t="s">
        <v>8932</v>
      </c>
      <c r="AX5057" s="126" t="s">
        <v>8933</v>
      </c>
      <c r="AY5057" s="126" t="s">
        <v>8932</v>
      </c>
      <c r="AZ5057" s="126" t="s">
        <v>8933</v>
      </c>
      <c r="BA5057" s="126" t="str">
        <f t="shared" si="567"/>
        <v>TAF</v>
      </c>
    </row>
    <row r="5058" spans="48:53" hidden="1" x14ac:dyDescent="0.3">
      <c r="AV5058" s="115" t="str">
        <f t="shared" si="566"/>
        <v>TAFROYAL FREE GROVE CENTRE</v>
      </c>
      <c r="AW5058" s="126" t="s">
        <v>8954</v>
      </c>
      <c r="AX5058" s="126" t="s">
        <v>8955</v>
      </c>
      <c r="AY5058" s="126" t="s">
        <v>8954</v>
      </c>
      <c r="AZ5058" s="126" t="s">
        <v>8955</v>
      </c>
      <c r="BA5058" s="126" t="str">
        <f t="shared" si="567"/>
        <v>TAF</v>
      </c>
    </row>
    <row r="5059" spans="48:53" hidden="1" x14ac:dyDescent="0.3">
      <c r="AV5059" s="115" t="str">
        <f t="shared" si="566"/>
        <v>TAFROYAL FREE HOSPITAL</v>
      </c>
      <c r="AW5059" s="126" t="s">
        <v>8870</v>
      </c>
      <c r="AX5059" s="126" t="s">
        <v>8871</v>
      </c>
      <c r="AY5059" s="126" t="s">
        <v>8870</v>
      </c>
      <c r="AZ5059" s="126" t="s">
        <v>8871</v>
      </c>
      <c r="BA5059" s="126" t="str">
        <f t="shared" si="567"/>
        <v>TAF</v>
      </c>
    </row>
    <row r="5060" spans="48:53" hidden="1" x14ac:dyDescent="0.3">
      <c r="AV5060" s="115" t="str">
        <f t="shared" si="566"/>
        <v>TAFSAMH CMHT (ISLINGTON)</v>
      </c>
      <c r="AW5060" s="126" t="s">
        <v>8962</v>
      </c>
      <c r="AX5060" s="126" t="s">
        <v>8963</v>
      </c>
      <c r="AY5060" s="126" t="s">
        <v>8962</v>
      </c>
      <c r="AZ5060" s="126" t="s">
        <v>8963</v>
      </c>
      <c r="BA5060" s="126" t="str">
        <f t="shared" si="567"/>
        <v>TAF</v>
      </c>
    </row>
    <row r="5061" spans="48:53" hidden="1" x14ac:dyDescent="0.3">
      <c r="AV5061" s="115" t="str">
        <f t="shared" si="566"/>
        <v>TAFSHAFTESBURY ROAD (RESIDENTIAL SERVICES)</v>
      </c>
      <c r="AW5061" s="126" t="s">
        <v>8952</v>
      </c>
      <c r="AX5061" s="126" t="s">
        <v>8953</v>
      </c>
      <c r="AY5061" s="126" t="s">
        <v>8952</v>
      </c>
      <c r="AZ5061" s="126" t="s">
        <v>8953</v>
      </c>
      <c r="BA5061" s="126" t="str">
        <f t="shared" si="567"/>
        <v>TAF</v>
      </c>
    </row>
    <row r="5062" spans="48:53" hidden="1" x14ac:dyDescent="0.3">
      <c r="AV5062" s="115" t="str">
        <f t="shared" ref="AV5062:AV5111" si="568">CONCATENATE(LEFT(AW5062, 3),AX5062)</f>
        <v>TAFSOUTH CAMDEN DRUG SERVICES</v>
      </c>
      <c r="AW5062" s="126" t="s">
        <v>8934</v>
      </c>
      <c r="AX5062" s="126" t="s">
        <v>8935</v>
      </c>
      <c r="AY5062" s="126" t="s">
        <v>8934</v>
      </c>
      <c r="AZ5062" s="126" t="s">
        <v>8935</v>
      </c>
      <c r="BA5062" s="126" t="str">
        <f t="shared" ref="BA5062:BA5112" si="569">LEFT(AY5062,3)</f>
        <v>TAF</v>
      </c>
    </row>
    <row r="5063" spans="48:53" hidden="1" x14ac:dyDescent="0.3">
      <c r="AV5063" s="115" t="str">
        <f t="shared" si="568"/>
        <v>TAFSOUTH ISLINGTON CRISIS TEAM</v>
      </c>
      <c r="AW5063" s="126" t="s">
        <v>8970</v>
      </c>
      <c r="AX5063" s="126" t="s">
        <v>8971</v>
      </c>
      <c r="AY5063" s="126" t="s">
        <v>8970</v>
      </c>
      <c r="AZ5063" s="126" t="s">
        <v>8971</v>
      </c>
      <c r="BA5063" s="126" t="str">
        <f t="shared" si="569"/>
        <v>TAF</v>
      </c>
    </row>
    <row r="5064" spans="48:53" hidden="1" x14ac:dyDescent="0.3">
      <c r="AV5064" s="115" t="str">
        <f t="shared" si="568"/>
        <v>TAFST LUKES WOODSIDE HOSPITAL</v>
      </c>
      <c r="AW5064" s="126" t="s">
        <v>8866</v>
      </c>
      <c r="AX5064" s="126" t="s">
        <v>8867</v>
      </c>
      <c r="AY5064" s="126" t="s">
        <v>8866</v>
      </c>
      <c r="AZ5064" s="126" t="s">
        <v>8867</v>
      </c>
      <c r="BA5064" s="126" t="str">
        <f t="shared" si="569"/>
        <v>TAF</v>
      </c>
    </row>
    <row r="5065" spans="48:53" hidden="1" x14ac:dyDescent="0.3">
      <c r="AV5065" s="115" t="str">
        <f t="shared" si="568"/>
        <v>TAFST PANCRAS HOSPITAL</v>
      </c>
      <c r="AW5065" s="126" t="s">
        <v>8865</v>
      </c>
      <c r="AX5065" s="126" t="s">
        <v>1248</v>
      </c>
      <c r="AY5065" s="126" t="s">
        <v>8865</v>
      </c>
      <c r="AZ5065" s="126" t="s">
        <v>1248</v>
      </c>
      <c r="BA5065" s="126" t="str">
        <f t="shared" si="569"/>
        <v>TAF</v>
      </c>
    </row>
    <row r="5066" spans="48:53" hidden="1" x14ac:dyDescent="0.3">
      <c r="AV5066" s="115" t="str">
        <f t="shared" si="568"/>
        <v>TAFSTACEY STREET NURSING HOME</v>
      </c>
      <c r="AW5066" s="126" t="s">
        <v>8936</v>
      </c>
      <c r="AX5066" s="126" t="s">
        <v>8937</v>
      </c>
      <c r="AY5066" s="126" t="s">
        <v>8936</v>
      </c>
      <c r="AZ5066" s="126" t="s">
        <v>8937</v>
      </c>
      <c r="BA5066" s="126" t="str">
        <f t="shared" si="569"/>
        <v>TAF</v>
      </c>
    </row>
    <row r="5067" spans="48:53" hidden="1" x14ac:dyDescent="0.3">
      <c r="AV5067" s="115" t="str">
        <f t="shared" si="568"/>
        <v>TAFTOTTENHAM MEWS RESOURCE CENTRE</v>
      </c>
      <c r="AW5067" s="126" t="s">
        <v>8938</v>
      </c>
      <c r="AX5067" s="126" t="s">
        <v>8939</v>
      </c>
      <c r="AY5067" s="126" t="s">
        <v>8938</v>
      </c>
      <c r="AZ5067" s="126" t="s">
        <v>8939</v>
      </c>
      <c r="BA5067" s="126" t="str">
        <f t="shared" si="569"/>
        <v>TAF</v>
      </c>
    </row>
    <row r="5068" spans="48:53" hidden="1" x14ac:dyDescent="0.3">
      <c r="AV5068" s="115" t="str">
        <f t="shared" si="568"/>
        <v>TAFTRAUMATIC STRESS CLINIC</v>
      </c>
      <c r="AW5068" s="126" t="s">
        <v>8940</v>
      </c>
      <c r="AX5068" s="126" t="s">
        <v>8941</v>
      </c>
      <c r="AY5068" s="126" t="s">
        <v>8940</v>
      </c>
      <c r="AZ5068" s="126" t="s">
        <v>8941</v>
      </c>
      <c r="BA5068" s="126" t="str">
        <f t="shared" si="569"/>
        <v>TAF</v>
      </c>
    </row>
    <row r="5069" spans="48:53" hidden="1" x14ac:dyDescent="0.3">
      <c r="AV5069" s="115" t="str">
        <f t="shared" si="568"/>
        <v>TAHARBOURTHORNE</v>
      </c>
      <c r="AW5069" s="126" t="s">
        <v>7833</v>
      </c>
      <c r="AX5069" s="126" t="s">
        <v>7834</v>
      </c>
      <c r="AY5069" s="126" t="s">
        <v>7833</v>
      </c>
      <c r="AZ5069" s="126" t="s">
        <v>7834</v>
      </c>
      <c r="BA5069" s="126" t="str">
        <f t="shared" si="569"/>
        <v>TAH</v>
      </c>
    </row>
    <row r="5070" spans="48:53" hidden="1" x14ac:dyDescent="0.3">
      <c r="AV5070" s="115" t="str">
        <f t="shared" si="568"/>
        <v>TAHBEECH HILL</v>
      </c>
      <c r="AW5070" s="126" t="s">
        <v>7835</v>
      </c>
      <c r="AX5070" s="126" t="s">
        <v>7836</v>
      </c>
      <c r="AY5070" s="126" t="s">
        <v>7835</v>
      </c>
      <c r="AZ5070" s="126" t="s">
        <v>7836</v>
      </c>
      <c r="BA5070" s="126" t="str">
        <f t="shared" si="569"/>
        <v>TAH</v>
      </c>
    </row>
    <row r="5071" spans="48:53" hidden="1" x14ac:dyDescent="0.3">
      <c r="AV5071" s="115" t="str">
        <f t="shared" si="568"/>
        <v>TAHBEIGHTON HOSPITAL</v>
      </c>
      <c r="AW5071" s="126" t="s">
        <v>7866</v>
      </c>
      <c r="AX5071" s="126" t="s">
        <v>7867</v>
      </c>
      <c r="AY5071" s="126" t="s">
        <v>7866</v>
      </c>
      <c r="AZ5071" s="126" t="s">
        <v>7867</v>
      </c>
      <c r="BA5071" s="126" t="str">
        <f t="shared" si="569"/>
        <v>TAH</v>
      </c>
    </row>
    <row r="5072" spans="48:53" hidden="1" x14ac:dyDescent="0.3">
      <c r="AV5072" s="115" t="str">
        <f t="shared" si="568"/>
        <v>TAHBOLE HILL RESIDENTIAL HOME</v>
      </c>
      <c r="AW5072" s="126" t="s">
        <v>7837</v>
      </c>
      <c r="AX5072" s="126" t="s">
        <v>7838</v>
      </c>
      <c r="AY5072" s="126" t="s">
        <v>7837</v>
      </c>
      <c r="AZ5072" s="126" t="s">
        <v>7838</v>
      </c>
      <c r="BA5072" s="126" t="str">
        <f t="shared" si="569"/>
        <v>TAH</v>
      </c>
    </row>
    <row r="5073" spans="48:53" hidden="1" x14ac:dyDescent="0.3">
      <c r="AV5073" s="115" t="str">
        <f t="shared" si="568"/>
        <v>TAHBRAESIDE</v>
      </c>
      <c r="AW5073" s="126" t="s">
        <v>7839</v>
      </c>
      <c r="AX5073" s="126" t="s">
        <v>6494</v>
      </c>
      <c r="AY5073" s="126" t="s">
        <v>7839</v>
      </c>
      <c r="AZ5073" s="126" t="s">
        <v>6494</v>
      </c>
      <c r="BA5073" s="126" t="str">
        <f t="shared" si="569"/>
        <v>TAH</v>
      </c>
    </row>
    <row r="5074" spans="48:53" hidden="1" x14ac:dyDescent="0.3">
      <c r="AV5074" s="115" t="str">
        <f t="shared" si="568"/>
        <v>TAHCASTLE MARKET BUILDING</v>
      </c>
      <c r="AW5074" s="126" t="s">
        <v>7872</v>
      </c>
      <c r="AX5074" s="126" t="s">
        <v>7873</v>
      </c>
      <c r="AY5074" s="126" t="s">
        <v>7872</v>
      </c>
      <c r="AZ5074" s="126" t="s">
        <v>7873</v>
      </c>
      <c r="BA5074" s="126" t="str">
        <f t="shared" si="569"/>
        <v>TAH</v>
      </c>
    </row>
    <row r="5075" spans="48:53" hidden="1" x14ac:dyDescent="0.3">
      <c r="AV5075" s="115" t="str">
        <f t="shared" si="568"/>
        <v>TAHCENTENARY ANNEXE</v>
      </c>
      <c r="AW5075" s="126" t="s">
        <v>7840</v>
      </c>
      <c r="AX5075" s="126" t="s">
        <v>7841</v>
      </c>
      <c r="AY5075" s="126" t="s">
        <v>7840</v>
      </c>
      <c r="AZ5075" s="126" t="s">
        <v>7841</v>
      </c>
      <c r="BA5075" s="126" t="str">
        <f t="shared" si="569"/>
        <v>TAH</v>
      </c>
    </row>
    <row r="5076" spans="48:53" hidden="1" x14ac:dyDescent="0.3">
      <c r="AV5076" s="115" t="str">
        <f t="shared" si="568"/>
        <v>TAHFIRST START NURSERY</v>
      </c>
      <c r="AW5076" s="126" t="s">
        <v>7842</v>
      </c>
      <c r="AX5076" s="126" t="s">
        <v>7843</v>
      </c>
      <c r="AY5076" s="126" t="s">
        <v>7842</v>
      </c>
      <c r="AZ5076" s="126" t="s">
        <v>7843</v>
      </c>
      <c r="BA5076" s="126" t="str">
        <f t="shared" si="569"/>
        <v>TAH</v>
      </c>
    </row>
    <row r="5077" spans="48:53" hidden="1" x14ac:dyDescent="0.3">
      <c r="AV5077" s="115" t="str">
        <f t="shared" si="568"/>
        <v>TAHFOREST CLOSE</v>
      </c>
      <c r="AW5077" s="126" t="s">
        <v>8205</v>
      </c>
      <c r="AX5077" s="126" t="s">
        <v>8206</v>
      </c>
      <c r="AY5077" s="126" t="s">
        <v>8205</v>
      </c>
      <c r="AZ5077" s="126" t="s">
        <v>8206</v>
      </c>
      <c r="BA5077" s="126" t="str">
        <f t="shared" si="569"/>
        <v>TAH</v>
      </c>
    </row>
    <row r="5078" spans="48:53" hidden="1" x14ac:dyDescent="0.3">
      <c r="AV5078" s="115" t="str">
        <f t="shared" si="568"/>
        <v>TAHFOREST LODGE</v>
      </c>
      <c r="AW5078" s="126" t="s">
        <v>8207</v>
      </c>
      <c r="AX5078" s="126" t="s">
        <v>8208</v>
      </c>
      <c r="AY5078" s="126" t="s">
        <v>8207</v>
      </c>
      <c r="AZ5078" s="126" t="s">
        <v>8208</v>
      </c>
      <c r="BA5078" s="126" t="str">
        <f t="shared" si="569"/>
        <v>TAH</v>
      </c>
    </row>
    <row r="5079" spans="48:53" hidden="1" x14ac:dyDescent="0.3">
      <c r="AV5079" s="115" t="str">
        <f t="shared" si="568"/>
        <v>TAHFOX HILL</v>
      </c>
      <c r="AW5079" s="126" t="s">
        <v>7862</v>
      </c>
      <c r="AX5079" s="126" t="s">
        <v>7863</v>
      </c>
      <c r="AY5079" s="126" t="s">
        <v>7862</v>
      </c>
      <c r="AZ5079" s="126" t="s">
        <v>7863</v>
      </c>
      <c r="BA5079" s="126" t="str">
        <f t="shared" si="569"/>
        <v>TAH</v>
      </c>
    </row>
    <row r="5080" spans="48:53" hidden="1" x14ac:dyDescent="0.3">
      <c r="AV5080" s="115" t="str">
        <f t="shared" si="568"/>
        <v>TAHGREENACRES</v>
      </c>
      <c r="AW5080" s="126" t="s">
        <v>7844</v>
      </c>
      <c r="AX5080" s="126" t="s">
        <v>6028</v>
      </c>
      <c r="AY5080" s="126" t="s">
        <v>7844</v>
      </c>
      <c r="AZ5080" s="126" t="s">
        <v>6028</v>
      </c>
      <c r="BA5080" s="126" t="str">
        <f t="shared" si="569"/>
        <v>TAH</v>
      </c>
    </row>
    <row r="5081" spans="48:53" hidden="1" x14ac:dyDescent="0.3">
      <c r="AV5081" s="115" t="str">
        <f t="shared" si="568"/>
        <v>TAHGRENOSIDE GRANGE</v>
      </c>
      <c r="AW5081" s="126" t="s">
        <v>7870</v>
      </c>
      <c r="AX5081" s="126" t="s">
        <v>7871</v>
      </c>
      <c r="AY5081" s="126" t="s">
        <v>7870</v>
      </c>
      <c r="AZ5081" s="126" t="s">
        <v>7871</v>
      </c>
      <c r="BA5081" s="126" t="str">
        <f t="shared" si="569"/>
        <v>TAH</v>
      </c>
    </row>
    <row r="5082" spans="48:53" hidden="1" x14ac:dyDescent="0.3">
      <c r="AV5082" s="115" t="str">
        <f t="shared" si="568"/>
        <v>TAHHURLFIELD VIEW</v>
      </c>
      <c r="AW5082" s="126" t="s">
        <v>7845</v>
      </c>
      <c r="AX5082" s="126" t="s">
        <v>7846</v>
      </c>
      <c r="AY5082" s="126" t="s">
        <v>7845</v>
      </c>
      <c r="AZ5082" s="126" t="s">
        <v>7846</v>
      </c>
      <c r="BA5082" s="126" t="str">
        <f t="shared" si="569"/>
        <v>TAH</v>
      </c>
    </row>
    <row r="5083" spans="48:53" hidden="1" x14ac:dyDescent="0.3">
      <c r="AV5083" s="115" t="str">
        <f t="shared" si="568"/>
        <v>TAHINTENSIVE SUPPORT SERVICE</v>
      </c>
      <c r="AW5083" s="126" t="s">
        <v>8201</v>
      </c>
      <c r="AX5083" s="126" t="s">
        <v>8202</v>
      </c>
      <c r="AY5083" s="126" t="s">
        <v>8201</v>
      </c>
      <c r="AZ5083" s="126" t="s">
        <v>8202</v>
      </c>
      <c r="BA5083" s="126" t="str">
        <f t="shared" si="569"/>
        <v>TAH</v>
      </c>
    </row>
    <row r="5084" spans="48:53" hidden="1" x14ac:dyDescent="0.3">
      <c r="AV5084" s="115" t="str">
        <f t="shared" si="568"/>
        <v>TAHMANSFIELD VIEW</v>
      </c>
      <c r="AW5084" s="126" t="s">
        <v>7847</v>
      </c>
      <c r="AX5084" s="126" t="s">
        <v>7848</v>
      </c>
      <c r="AY5084" s="126" t="s">
        <v>7847</v>
      </c>
      <c r="AZ5084" s="126" t="s">
        <v>7848</v>
      </c>
      <c r="BA5084" s="126" t="str">
        <f t="shared" si="569"/>
        <v>TAH</v>
      </c>
    </row>
    <row r="5085" spans="48:53" hidden="1" x14ac:dyDescent="0.3">
      <c r="AV5085" s="115" t="str">
        <f t="shared" si="568"/>
        <v>TAHMICHAEL CARLISLE CENTRE</v>
      </c>
      <c r="AW5085" s="126" t="s">
        <v>8203</v>
      </c>
      <c r="AX5085" s="126" t="s">
        <v>8204</v>
      </c>
      <c r="AY5085" s="126" t="s">
        <v>8203</v>
      </c>
      <c r="AZ5085" s="126" t="s">
        <v>8204</v>
      </c>
      <c r="BA5085" s="126" t="str">
        <f t="shared" si="569"/>
        <v>TAH</v>
      </c>
    </row>
    <row r="5086" spans="48:53" hidden="1" x14ac:dyDescent="0.3">
      <c r="AV5086" s="115" t="str">
        <f t="shared" si="568"/>
        <v>TAHMILLBROOK</v>
      </c>
      <c r="AW5086" s="126" t="s">
        <v>7849</v>
      </c>
      <c r="AX5086" s="126" t="s">
        <v>7850</v>
      </c>
      <c r="AY5086" s="126" t="s">
        <v>7849</v>
      </c>
      <c r="AZ5086" s="126" t="s">
        <v>7850</v>
      </c>
      <c r="BA5086" s="126" t="str">
        <f t="shared" si="569"/>
        <v>TAH</v>
      </c>
    </row>
    <row r="5087" spans="48:53" hidden="1" x14ac:dyDescent="0.3">
      <c r="AV5087" s="115" t="str">
        <f t="shared" si="568"/>
        <v>TAHNORTHERN GENERAL HOSPITAL</v>
      </c>
      <c r="AW5087" s="126" t="s">
        <v>7851</v>
      </c>
      <c r="AX5087" s="126" t="s">
        <v>7852</v>
      </c>
      <c r="AY5087" s="126" t="s">
        <v>7851</v>
      </c>
      <c r="AZ5087" s="126" t="s">
        <v>7852</v>
      </c>
      <c r="BA5087" s="126" t="str">
        <f t="shared" si="569"/>
        <v>TAH</v>
      </c>
    </row>
    <row r="5088" spans="48:53" hidden="1" x14ac:dyDescent="0.3">
      <c r="AV5088" s="115" t="str">
        <f t="shared" si="568"/>
        <v>TAHOAKWOOD YPC</v>
      </c>
      <c r="AW5088" s="126" t="s">
        <v>7853</v>
      </c>
      <c r="AX5088" s="126" t="s">
        <v>7854</v>
      </c>
      <c r="AY5088" s="126" t="s">
        <v>7853</v>
      </c>
      <c r="AZ5088" s="126" t="s">
        <v>7854</v>
      </c>
      <c r="BA5088" s="126" t="str">
        <f t="shared" si="569"/>
        <v>TAH</v>
      </c>
    </row>
    <row r="5089" spans="48:53" hidden="1" x14ac:dyDescent="0.3">
      <c r="AV5089" s="115" t="str">
        <f t="shared" si="568"/>
        <v>TAHPRESIDENT PARK</v>
      </c>
      <c r="AW5089" s="126" t="s">
        <v>7880</v>
      </c>
      <c r="AX5089" s="126" t="s">
        <v>7881</v>
      </c>
      <c r="AY5089" s="126" t="s">
        <v>7880</v>
      </c>
      <c r="AZ5089" s="126" t="s">
        <v>7881</v>
      </c>
      <c r="BA5089" s="126" t="str">
        <f t="shared" si="569"/>
        <v>TAH</v>
      </c>
    </row>
    <row r="5090" spans="48:53" hidden="1" x14ac:dyDescent="0.3">
      <c r="AV5090" s="115" t="str">
        <f t="shared" si="568"/>
        <v>TAHPSYCHIATRIC OUT PATIENTS</v>
      </c>
      <c r="AW5090" s="126" t="s">
        <v>7874</v>
      </c>
      <c r="AX5090" s="126" t="s">
        <v>7875</v>
      </c>
      <c r="AY5090" s="126" t="s">
        <v>7874</v>
      </c>
      <c r="AZ5090" s="126" t="s">
        <v>7875</v>
      </c>
      <c r="BA5090" s="126" t="str">
        <f t="shared" si="569"/>
        <v>TAH</v>
      </c>
    </row>
    <row r="5091" spans="48:53" hidden="1" x14ac:dyDescent="0.3">
      <c r="AV5091" s="115" t="str">
        <f t="shared" si="568"/>
        <v>TAHRIVERMEAD UNIT</v>
      </c>
      <c r="AW5091" s="126" t="s">
        <v>7878</v>
      </c>
      <c r="AX5091" s="126" t="s">
        <v>7879</v>
      </c>
      <c r="AY5091" s="126" t="s">
        <v>7878</v>
      </c>
      <c r="AZ5091" s="126" t="s">
        <v>7879</v>
      </c>
      <c r="BA5091" s="126" t="str">
        <f t="shared" si="569"/>
        <v>TAH</v>
      </c>
    </row>
    <row r="5092" spans="48:53" hidden="1" x14ac:dyDescent="0.3">
      <c r="AV5092" s="115" t="str">
        <f t="shared" si="568"/>
        <v>TAHROYAL HALLAMSHIRE HOSPITAL</v>
      </c>
      <c r="AW5092" s="126" t="s">
        <v>7855</v>
      </c>
      <c r="AX5092" s="126" t="s">
        <v>7856</v>
      </c>
      <c r="AY5092" s="126" t="s">
        <v>7855</v>
      </c>
      <c r="AZ5092" s="126" t="s">
        <v>7856</v>
      </c>
      <c r="BA5092" s="126" t="str">
        <f t="shared" si="569"/>
        <v>TAH</v>
      </c>
    </row>
    <row r="5093" spans="48:53" hidden="1" x14ac:dyDescent="0.3">
      <c r="AV5093" s="115" t="str">
        <f t="shared" si="568"/>
        <v>TAHSHIRLE HILL</v>
      </c>
      <c r="AW5093" s="126" t="s">
        <v>7857</v>
      </c>
      <c r="AX5093" s="126" t="s">
        <v>7858</v>
      </c>
      <c r="AY5093" s="126" t="s">
        <v>7857</v>
      </c>
      <c r="AZ5093" s="126" t="s">
        <v>7858</v>
      </c>
      <c r="BA5093" s="126" t="str">
        <f t="shared" si="569"/>
        <v>TAH</v>
      </c>
    </row>
    <row r="5094" spans="48:53" hidden="1" x14ac:dyDescent="0.3">
      <c r="AV5094" s="115" t="str">
        <f t="shared" si="568"/>
        <v>TAHST GEORGE'S COMMUNITY BASE</v>
      </c>
      <c r="AW5094" s="126" t="s">
        <v>7868</v>
      </c>
      <c r="AX5094" s="126" t="s">
        <v>7869</v>
      </c>
      <c r="AY5094" s="126" t="s">
        <v>7868</v>
      </c>
      <c r="AZ5094" s="126" t="s">
        <v>7869</v>
      </c>
      <c r="BA5094" s="126" t="str">
        <f t="shared" si="569"/>
        <v>TAH</v>
      </c>
    </row>
    <row r="5095" spans="48:53" hidden="1" x14ac:dyDescent="0.3">
      <c r="AV5095" s="115" t="str">
        <f t="shared" si="568"/>
        <v>TAHTHE LONGLEY CENTRE</v>
      </c>
      <c r="AW5095" s="126" t="s">
        <v>8199</v>
      </c>
      <c r="AX5095" s="126" t="s">
        <v>8200</v>
      </c>
      <c r="AY5095" s="126" t="s">
        <v>8199</v>
      </c>
      <c r="AZ5095" s="126" t="s">
        <v>8200</v>
      </c>
      <c r="BA5095" s="126" t="str">
        <f t="shared" si="569"/>
        <v>TAH</v>
      </c>
    </row>
    <row r="5096" spans="48:53" hidden="1" x14ac:dyDescent="0.3">
      <c r="AV5096" s="115" t="str">
        <f t="shared" si="568"/>
        <v>TAHTHE YEWS</v>
      </c>
      <c r="AW5096" s="126" t="s">
        <v>7864</v>
      </c>
      <c r="AX5096" s="126" t="s">
        <v>7865</v>
      </c>
      <c r="AY5096" s="126" t="s">
        <v>7864</v>
      </c>
      <c r="AZ5096" s="126" t="s">
        <v>7865</v>
      </c>
      <c r="BA5096" s="126" t="str">
        <f t="shared" si="569"/>
        <v>TAH</v>
      </c>
    </row>
    <row r="5097" spans="48:53" hidden="1" x14ac:dyDescent="0.3">
      <c r="AV5097" s="115" t="str">
        <f t="shared" si="568"/>
        <v>TAHTHORNLEA</v>
      </c>
      <c r="AW5097" s="126" t="s">
        <v>7859</v>
      </c>
      <c r="AX5097" s="126" t="s">
        <v>7860</v>
      </c>
      <c r="AY5097" s="126" t="s">
        <v>7859</v>
      </c>
      <c r="AZ5097" s="126" t="s">
        <v>7860</v>
      </c>
      <c r="BA5097" s="126" t="str">
        <f t="shared" si="569"/>
        <v>TAH</v>
      </c>
    </row>
    <row r="5098" spans="48:53" hidden="1" x14ac:dyDescent="0.3">
      <c r="AV5098" s="115" t="str">
        <f t="shared" si="568"/>
        <v>TAHWAINWRIGHT CRESCENT</v>
      </c>
      <c r="AW5098" s="126" t="s">
        <v>7876</v>
      </c>
      <c r="AX5098" s="126" t="s">
        <v>7877</v>
      </c>
      <c r="AY5098" s="126" t="s">
        <v>7876</v>
      </c>
      <c r="AZ5098" s="126" t="s">
        <v>7877</v>
      </c>
      <c r="BA5098" s="126" t="str">
        <f t="shared" si="569"/>
        <v>TAH</v>
      </c>
    </row>
    <row r="5099" spans="48:53" hidden="1" x14ac:dyDescent="0.3">
      <c r="AV5099" s="115" t="str">
        <f t="shared" si="568"/>
        <v>TAHWATHWOOD HOSPITAL</v>
      </c>
      <c r="AW5099" s="126" t="s">
        <v>7861</v>
      </c>
      <c r="AX5099" s="126" t="s">
        <v>3365</v>
      </c>
      <c r="AY5099" s="126" t="s">
        <v>7861</v>
      </c>
      <c r="AZ5099" s="126" t="s">
        <v>3365</v>
      </c>
      <c r="BA5099" s="126" t="str">
        <f t="shared" si="569"/>
        <v>TAH</v>
      </c>
    </row>
    <row r="5100" spans="48:53" hidden="1" x14ac:dyDescent="0.3">
      <c r="AV5100" s="115" t="str">
        <f t="shared" si="568"/>
        <v>TAJCITY HOSPITAL</v>
      </c>
      <c r="AW5100" s="126" t="s">
        <v>7890</v>
      </c>
      <c r="AX5100" s="126" t="s">
        <v>7891</v>
      </c>
      <c r="AY5100" s="126" t="s">
        <v>7890</v>
      </c>
      <c r="AZ5100" s="126" t="s">
        <v>7891</v>
      </c>
      <c r="BA5100" s="126" t="str">
        <f t="shared" si="569"/>
        <v>TAJ</v>
      </c>
    </row>
    <row r="5101" spans="48:53" hidden="1" x14ac:dyDescent="0.3">
      <c r="AV5101" s="115" t="str">
        <f t="shared" si="568"/>
        <v>TAJDAISY BANK RESIDENTIAL</v>
      </c>
      <c r="AW5101" s="126" t="s">
        <v>7896</v>
      </c>
      <c r="AX5101" s="126" t="s">
        <v>7897</v>
      </c>
      <c r="AY5101" s="126" t="s">
        <v>7896</v>
      </c>
      <c r="AZ5101" s="126" t="s">
        <v>7897</v>
      </c>
      <c r="BA5101" s="126" t="str">
        <f t="shared" si="569"/>
        <v>TAJ</v>
      </c>
    </row>
    <row r="5102" spans="48:53" hidden="1" x14ac:dyDescent="0.3">
      <c r="AV5102" s="115" t="str">
        <f t="shared" si="568"/>
        <v>TAJEDWARD STREET HOSPITAL</v>
      </c>
      <c r="AW5102" s="126" t="s">
        <v>8152</v>
      </c>
      <c r="AX5102" s="126" t="s">
        <v>8153</v>
      </c>
      <c r="AY5102" s="126" t="s">
        <v>8152</v>
      </c>
      <c r="AZ5102" s="126" t="s">
        <v>8153</v>
      </c>
      <c r="BA5102" s="126" t="str">
        <f t="shared" si="569"/>
        <v>TAJ</v>
      </c>
    </row>
    <row r="5103" spans="48:53" hidden="1" x14ac:dyDescent="0.3">
      <c r="AV5103" s="115" t="str">
        <f t="shared" si="568"/>
        <v>TAJHALLAM STREET HOSPITAL</v>
      </c>
      <c r="AW5103" s="126" t="s">
        <v>8156</v>
      </c>
      <c r="AX5103" s="126" t="s">
        <v>8157</v>
      </c>
      <c r="AY5103" s="126" t="s">
        <v>8156</v>
      </c>
      <c r="AZ5103" s="126" t="s">
        <v>8157</v>
      </c>
      <c r="BA5103" s="126" t="str">
        <f t="shared" si="569"/>
        <v>TAJ</v>
      </c>
    </row>
    <row r="5104" spans="48:53" hidden="1" x14ac:dyDescent="0.3">
      <c r="AV5104" s="115" t="str">
        <f t="shared" si="568"/>
        <v>TAJHEATH LANE HOSPITAL</v>
      </c>
      <c r="AW5104" s="126" t="s">
        <v>8154</v>
      </c>
      <c r="AX5104" s="126" t="s">
        <v>8155</v>
      </c>
      <c r="AY5104" s="126" t="s">
        <v>8154</v>
      </c>
      <c r="AZ5104" s="126" t="s">
        <v>8155</v>
      </c>
      <c r="BA5104" s="126" t="str">
        <f t="shared" si="569"/>
        <v>TAJ</v>
      </c>
    </row>
    <row r="5105" spans="48:53" hidden="1" x14ac:dyDescent="0.3">
      <c r="AV5105" s="115" t="str">
        <f t="shared" si="568"/>
        <v>TAJNEPTUNE HEALTH PARK</v>
      </c>
      <c r="AW5105" s="126" t="s">
        <v>7884</v>
      </c>
      <c r="AX5105" s="126" t="s">
        <v>7885</v>
      </c>
      <c r="AY5105" s="126" t="s">
        <v>7884</v>
      </c>
      <c r="AZ5105" s="126" t="s">
        <v>7885</v>
      </c>
      <c r="BA5105" s="126" t="str">
        <f t="shared" si="569"/>
        <v>TAJ</v>
      </c>
    </row>
    <row r="5106" spans="48:53" hidden="1" x14ac:dyDescent="0.3">
      <c r="AV5106" s="115" t="str">
        <f t="shared" si="568"/>
        <v>TAJPENN HOSPITAL</v>
      </c>
      <c r="AW5106" s="126" t="s">
        <v>7892</v>
      </c>
      <c r="AX5106" s="126" t="s">
        <v>7893</v>
      </c>
      <c r="AY5106" s="126" t="s">
        <v>7892</v>
      </c>
      <c r="AZ5106" s="126" t="s">
        <v>7893</v>
      </c>
      <c r="BA5106" s="126" t="str">
        <f t="shared" si="569"/>
        <v>TAJ</v>
      </c>
    </row>
    <row r="5107" spans="48:53" hidden="1" x14ac:dyDescent="0.3">
      <c r="AV5107" s="115" t="str">
        <f t="shared" si="568"/>
        <v>TAJPOND LANE</v>
      </c>
      <c r="AW5107" s="126" t="s">
        <v>8158</v>
      </c>
      <c r="AX5107" s="126" t="s">
        <v>8159</v>
      </c>
      <c r="AY5107" s="126" t="s">
        <v>8158</v>
      </c>
      <c r="AZ5107" s="126" t="s">
        <v>8159</v>
      </c>
      <c r="BA5107" s="126" t="str">
        <f t="shared" si="569"/>
        <v>TAJ</v>
      </c>
    </row>
    <row r="5108" spans="48:53" hidden="1" x14ac:dyDescent="0.3">
      <c r="AV5108" s="115" t="str">
        <f t="shared" si="568"/>
        <v>TAJRIDGE HILL HOSPITAL</v>
      </c>
      <c r="AW5108" s="126" t="s">
        <v>7894</v>
      </c>
      <c r="AX5108" s="126" t="s">
        <v>7895</v>
      </c>
      <c r="AY5108" s="126" t="s">
        <v>7894</v>
      </c>
      <c r="AZ5108" s="126" t="s">
        <v>7895</v>
      </c>
      <c r="BA5108" s="126" t="str">
        <f t="shared" si="569"/>
        <v>TAJ</v>
      </c>
    </row>
    <row r="5109" spans="48:53" hidden="1" x14ac:dyDescent="0.3">
      <c r="AV5109" s="115" t="str">
        <f t="shared" si="568"/>
        <v>TAJROWLEY REGIS HOSPITAL</v>
      </c>
      <c r="AW5109" s="126" t="s">
        <v>7882</v>
      </c>
      <c r="AX5109" s="126" t="s">
        <v>7883</v>
      </c>
      <c r="AY5109" s="126" t="s">
        <v>7882</v>
      </c>
      <c r="AZ5109" s="126" t="s">
        <v>7883</v>
      </c>
      <c r="BA5109" s="126" t="str">
        <f t="shared" si="569"/>
        <v>TAJ</v>
      </c>
    </row>
    <row r="5110" spans="48:53" hidden="1" x14ac:dyDescent="0.3">
      <c r="AV5110" s="115" t="str">
        <f t="shared" si="568"/>
        <v>TAJSANDWELL DISTRICT GENERAL HOSPITAL</v>
      </c>
      <c r="AW5110" s="126" t="s">
        <v>7888</v>
      </c>
      <c r="AX5110" s="126" t="s">
        <v>7889</v>
      </c>
      <c r="AY5110" s="126" t="s">
        <v>7888</v>
      </c>
      <c r="AZ5110" s="126" t="s">
        <v>7889</v>
      </c>
      <c r="BA5110" s="126" t="str">
        <f t="shared" si="569"/>
        <v>TAJ</v>
      </c>
    </row>
    <row r="5111" spans="48:53" hidden="1" x14ac:dyDescent="0.3">
      <c r="AV5111" s="115" t="str">
        <f t="shared" si="568"/>
        <v>TAJSUTTONS DRIVE</v>
      </c>
      <c r="AW5111" s="126" t="s">
        <v>8160</v>
      </c>
      <c r="AX5111" s="126" t="s">
        <v>8161</v>
      </c>
      <c r="AY5111" s="126" t="s">
        <v>8160</v>
      </c>
      <c r="AZ5111" s="126" t="s">
        <v>8161</v>
      </c>
      <c r="BA5111" s="126" t="str">
        <f t="shared" si="569"/>
        <v>TAJ</v>
      </c>
    </row>
    <row r="5112" spans="48:53" hidden="1" x14ac:dyDescent="0.3">
      <c r="AV5112" s="115" t="str">
        <f>CONCATENATE(LEFT(AW5112, 3),AX5112)</f>
        <v>TAJTHE CREST</v>
      </c>
      <c r="AW5112" s="126" t="s">
        <v>7886</v>
      </c>
      <c r="AX5112" s="126" t="s">
        <v>7887</v>
      </c>
      <c r="AY5112" s="126" t="s">
        <v>7886</v>
      </c>
      <c r="AZ5112" s="126" t="s">
        <v>7887</v>
      </c>
      <c r="BA5112" s="126" t="str">
        <f t="shared" si="569"/>
        <v>TAJ</v>
      </c>
    </row>
    <row r="5113" spans="48:53" hidden="1" x14ac:dyDescent="0.3">
      <c r="AV5113" s="36" t="str">
        <f t="shared" ref="AV5113:AV5174" si="570">CONCATENATE(LEFT(AW5113, 3),AX5113)</f>
        <v/>
      </c>
      <c r="BA5113" s="37" t="str">
        <f t="shared" ref="BA5113:BA5170" si="571">LEFT(AY5113,3)</f>
        <v/>
      </c>
    </row>
    <row r="5114" spans="48:53" hidden="1" x14ac:dyDescent="0.3">
      <c r="AV5114" s="36" t="str">
        <f t="shared" si="570"/>
        <v/>
      </c>
      <c r="BA5114" s="37" t="str">
        <f t="shared" si="571"/>
        <v/>
      </c>
    </row>
    <row r="5115" spans="48:53" hidden="1" x14ac:dyDescent="0.3">
      <c r="AV5115" s="36" t="str">
        <f t="shared" si="570"/>
        <v/>
      </c>
      <c r="BA5115" s="37" t="str">
        <f t="shared" si="571"/>
        <v/>
      </c>
    </row>
    <row r="5116" spans="48:53" hidden="1" x14ac:dyDescent="0.3">
      <c r="AV5116" s="36" t="str">
        <f t="shared" si="570"/>
        <v/>
      </c>
      <c r="BA5116" s="37" t="str">
        <f t="shared" si="571"/>
        <v/>
      </c>
    </row>
    <row r="5117" spans="48:53" hidden="1" x14ac:dyDescent="0.3">
      <c r="AV5117" s="36" t="str">
        <f t="shared" si="570"/>
        <v/>
      </c>
      <c r="BA5117" s="37" t="str">
        <f t="shared" si="571"/>
        <v/>
      </c>
    </row>
    <row r="5118" spans="48:53" hidden="1" x14ac:dyDescent="0.3">
      <c r="AV5118" s="36" t="str">
        <f t="shared" si="570"/>
        <v/>
      </c>
      <c r="BA5118" s="37" t="str">
        <f t="shared" si="571"/>
        <v/>
      </c>
    </row>
    <row r="5119" spans="48:53" hidden="1" x14ac:dyDescent="0.3">
      <c r="AV5119" s="36" t="str">
        <f t="shared" si="570"/>
        <v/>
      </c>
      <c r="BA5119" s="37" t="str">
        <f t="shared" si="571"/>
        <v/>
      </c>
    </row>
    <row r="5120" spans="48:53" hidden="1" x14ac:dyDescent="0.3">
      <c r="AV5120" s="36" t="str">
        <f t="shared" si="570"/>
        <v/>
      </c>
      <c r="BA5120" s="37" t="str">
        <f t="shared" si="571"/>
        <v/>
      </c>
    </row>
    <row r="5121" spans="48:53" hidden="1" x14ac:dyDescent="0.3">
      <c r="AV5121" s="36" t="str">
        <f t="shared" si="570"/>
        <v/>
      </c>
      <c r="BA5121" s="37" t="str">
        <f t="shared" si="571"/>
        <v/>
      </c>
    </row>
    <row r="5122" spans="48:53" hidden="1" x14ac:dyDescent="0.3">
      <c r="AV5122" s="36" t="str">
        <f t="shared" si="570"/>
        <v/>
      </c>
      <c r="BA5122" s="37" t="str">
        <f t="shared" si="571"/>
        <v/>
      </c>
    </row>
    <row r="5123" spans="48:53" hidden="1" x14ac:dyDescent="0.3">
      <c r="AV5123" s="36" t="str">
        <f t="shared" si="570"/>
        <v/>
      </c>
      <c r="BA5123" s="37" t="str">
        <f t="shared" si="571"/>
        <v/>
      </c>
    </row>
    <row r="5124" spans="48:53" hidden="1" x14ac:dyDescent="0.3">
      <c r="AV5124" s="36" t="str">
        <f t="shared" si="570"/>
        <v/>
      </c>
      <c r="BA5124" s="37" t="str">
        <f t="shared" si="571"/>
        <v/>
      </c>
    </row>
    <row r="5125" spans="48:53" hidden="1" x14ac:dyDescent="0.3">
      <c r="AV5125" s="36" t="str">
        <f t="shared" si="570"/>
        <v/>
      </c>
      <c r="BA5125" s="37" t="str">
        <f t="shared" si="571"/>
        <v/>
      </c>
    </row>
    <row r="5126" spans="48:53" hidden="1" x14ac:dyDescent="0.3">
      <c r="AV5126" s="36" t="str">
        <f t="shared" si="570"/>
        <v/>
      </c>
      <c r="BA5126" s="37" t="str">
        <f t="shared" si="571"/>
        <v/>
      </c>
    </row>
    <row r="5127" spans="48:53" hidden="1" x14ac:dyDescent="0.3">
      <c r="AV5127" s="36" t="str">
        <f t="shared" si="570"/>
        <v/>
      </c>
      <c r="BA5127" s="37" t="str">
        <f t="shared" si="571"/>
        <v/>
      </c>
    </row>
    <row r="5128" spans="48:53" hidden="1" x14ac:dyDescent="0.3">
      <c r="AV5128" s="36" t="str">
        <f t="shared" si="570"/>
        <v/>
      </c>
      <c r="BA5128" s="37" t="str">
        <f t="shared" si="571"/>
        <v/>
      </c>
    </row>
    <row r="5129" spans="48:53" hidden="1" x14ac:dyDescent="0.3">
      <c r="AV5129" s="36" t="str">
        <f t="shared" si="570"/>
        <v/>
      </c>
      <c r="BA5129" s="37" t="str">
        <f t="shared" si="571"/>
        <v/>
      </c>
    </row>
    <row r="5130" spans="48:53" hidden="1" x14ac:dyDescent="0.3">
      <c r="AV5130" s="36" t="str">
        <f t="shared" si="570"/>
        <v/>
      </c>
      <c r="BA5130" s="37" t="str">
        <f t="shared" si="571"/>
        <v/>
      </c>
    </row>
    <row r="5131" spans="48:53" hidden="1" x14ac:dyDescent="0.3">
      <c r="AV5131" s="36" t="str">
        <f t="shared" si="570"/>
        <v/>
      </c>
      <c r="BA5131" s="37" t="str">
        <f t="shared" si="571"/>
        <v/>
      </c>
    </row>
    <row r="5132" spans="48:53" hidden="1" x14ac:dyDescent="0.3">
      <c r="AV5132" s="36" t="str">
        <f t="shared" si="570"/>
        <v/>
      </c>
      <c r="BA5132" s="37" t="str">
        <f t="shared" si="571"/>
        <v/>
      </c>
    </row>
    <row r="5133" spans="48:53" hidden="1" x14ac:dyDescent="0.3">
      <c r="AV5133" s="36" t="str">
        <f t="shared" si="570"/>
        <v/>
      </c>
      <c r="BA5133" s="37" t="str">
        <f t="shared" si="571"/>
        <v/>
      </c>
    </row>
    <row r="5134" spans="48:53" hidden="1" x14ac:dyDescent="0.3">
      <c r="AV5134" s="36" t="str">
        <f t="shared" si="570"/>
        <v/>
      </c>
      <c r="BA5134" s="37" t="str">
        <f t="shared" si="571"/>
        <v/>
      </c>
    </row>
    <row r="5135" spans="48:53" hidden="1" x14ac:dyDescent="0.3">
      <c r="AV5135" s="36" t="str">
        <f t="shared" si="570"/>
        <v/>
      </c>
      <c r="BA5135" s="37" t="str">
        <f t="shared" si="571"/>
        <v/>
      </c>
    </row>
    <row r="5136" spans="48:53" hidden="1" x14ac:dyDescent="0.3">
      <c r="AV5136" s="36" t="str">
        <f t="shared" si="570"/>
        <v/>
      </c>
      <c r="BA5136" s="37" t="str">
        <f t="shared" si="571"/>
        <v/>
      </c>
    </row>
    <row r="5137" spans="48:53" hidden="1" x14ac:dyDescent="0.3">
      <c r="AV5137" s="36" t="str">
        <f t="shared" si="570"/>
        <v/>
      </c>
      <c r="BA5137" s="37" t="str">
        <f t="shared" si="571"/>
        <v/>
      </c>
    </row>
    <row r="5138" spans="48:53" hidden="1" x14ac:dyDescent="0.3">
      <c r="AV5138" s="36" t="str">
        <f t="shared" si="570"/>
        <v/>
      </c>
      <c r="BA5138" s="37" t="str">
        <f t="shared" si="571"/>
        <v/>
      </c>
    </row>
    <row r="5139" spans="48:53" hidden="1" x14ac:dyDescent="0.3">
      <c r="AV5139" s="36" t="str">
        <f t="shared" si="570"/>
        <v/>
      </c>
      <c r="BA5139" s="37" t="str">
        <f t="shared" si="571"/>
        <v/>
      </c>
    </row>
    <row r="5140" spans="48:53" hidden="1" x14ac:dyDescent="0.3">
      <c r="AV5140" s="36" t="str">
        <f t="shared" si="570"/>
        <v/>
      </c>
      <c r="BA5140" s="37" t="str">
        <f t="shared" si="571"/>
        <v/>
      </c>
    </row>
    <row r="5141" spans="48:53" hidden="1" x14ac:dyDescent="0.3">
      <c r="AV5141" s="36" t="str">
        <f t="shared" si="570"/>
        <v/>
      </c>
      <c r="BA5141" s="37" t="str">
        <f t="shared" si="571"/>
        <v/>
      </c>
    </row>
    <row r="5142" spans="48:53" hidden="1" x14ac:dyDescent="0.3">
      <c r="AV5142" s="36" t="str">
        <f t="shared" si="570"/>
        <v/>
      </c>
      <c r="BA5142" s="37" t="str">
        <f t="shared" si="571"/>
        <v/>
      </c>
    </row>
    <row r="5143" spans="48:53" hidden="1" x14ac:dyDescent="0.3">
      <c r="AV5143" s="36" t="str">
        <f t="shared" si="570"/>
        <v/>
      </c>
      <c r="BA5143" s="37" t="str">
        <f t="shared" si="571"/>
        <v/>
      </c>
    </row>
    <row r="5144" spans="48:53" hidden="1" x14ac:dyDescent="0.3">
      <c r="AV5144" s="36" t="str">
        <f t="shared" si="570"/>
        <v/>
      </c>
      <c r="BA5144" s="37" t="str">
        <f t="shared" si="571"/>
        <v/>
      </c>
    </row>
    <row r="5145" spans="48:53" hidden="1" x14ac:dyDescent="0.3">
      <c r="AV5145" s="36" t="str">
        <f t="shared" si="570"/>
        <v/>
      </c>
      <c r="BA5145" s="37" t="str">
        <f t="shared" si="571"/>
        <v/>
      </c>
    </row>
    <row r="5146" spans="48:53" hidden="1" x14ac:dyDescent="0.3">
      <c r="AV5146" s="36" t="str">
        <f t="shared" si="570"/>
        <v/>
      </c>
      <c r="BA5146" s="37" t="str">
        <f t="shared" si="571"/>
        <v/>
      </c>
    </row>
    <row r="5147" spans="48:53" hidden="1" x14ac:dyDescent="0.3">
      <c r="AV5147" s="36" t="str">
        <f t="shared" si="570"/>
        <v/>
      </c>
      <c r="BA5147" s="37" t="str">
        <f t="shared" si="571"/>
        <v/>
      </c>
    </row>
    <row r="5148" spans="48:53" hidden="1" x14ac:dyDescent="0.3">
      <c r="AV5148" s="36" t="str">
        <f t="shared" si="570"/>
        <v/>
      </c>
      <c r="BA5148" s="37" t="str">
        <f t="shared" si="571"/>
        <v/>
      </c>
    </row>
    <row r="5149" spans="48:53" hidden="1" x14ac:dyDescent="0.3">
      <c r="AV5149" s="36" t="str">
        <f t="shared" si="570"/>
        <v/>
      </c>
      <c r="BA5149" s="37" t="str">
        <f t="shared" si="571"/>
        <v/>
      </c>
    </row>
    <row r="5150" spans="48:53" hidden="1" x14ac:dyDescent="0.3">
      <c r="AV5150" s="36" t="str">
        <f t="shared" si="570"/>
        <v/>
      </c>
      <c r="BA5150" s="37" t="str">
        <f t="shared" si="571"/>
        <v/>
      </c>
    </row>
    <row r="5151" spans="48:53" hidden="1" x14ac:dyDescent="0.3">
      <c r="AV5151" s="36" t="str">
        <f t="shared" si="570"/>
        <v/>
      </c>
      <c r="BA5151" s="37" t="str">
        <f t="shared" si="571"/>
        <v/>
      </c>
    </row>
    <row r="5152" spans="48:53" hidden="1" x14ac:dyDescent="0.3">
      <c r="AV5152" s="36" t="str">
        <f t="shared" si="570"/>
        <v/>
      </c>
      <c r="BA5152" s="37" t="str">
        <f t="shared" si="571"/>
        <v/>
      </c>
    </row>
    <row r="5153" spans="48:53" hidden="1" x14ac:dyDescent="0.3">
      <c r="AV5153" s="36" t="str">
        <f t="shared" si="570"/>
        <v/>
      </c>
      <c r="BA5153" s="37" t="str">
        <f t="shared" si="571"/>
        <v/>
      </c>
    </row>
    <row r="5154" spans="48:53" hidden="1" x14ac:dyDescent="0.3">
      <c r="AV5154" s="36" t="str">
        <f t="shared" si="570"/>
        <v/>
      </c>
      <c r="BA5154" s="37" t="str">
        <f t="shared" si="571"/>
        <v/>
      </c>
    </row>
    <row r="5155" spans="48:53" hidden="1" x14ac:dyDescent="0.3">
      <c r="AV5155" s="36" t="str">
        <f t="shared" si="570"/>
        <v/>
      </c>
      <c r="BA5155" s="37" t="str">
        <f t="shared" si="571"/>
        <v/>
      </c>
    </row>
    <row r="5156" spans="48:53" hidden="1" x14ac:dyDescent="0.3">
      <c r="AV5156" s="36" t="str">
        <f t="shared" si="570"/>
        <v/>
      </c>
      <c r="BA5156" s="37" t="str">
        <f t="shared" si="571"/>
        <v/>
      </c>
    </row>
    <row r="5157" spans="48:53" hidden="1" x14ac:dyDescent="0.3">
      <c r="AV5157" s="36" t="str">
        <f t="shared" si="570"/>
        <v/>
      </c>
      <c r="BA5157" s="37" t="str">
        <f t="shared" si="571"/>
        <v/>
      </c>
    </row>
    <row r="5158" spans="48:53" hidden="1" x14ac:dyDescent="0.3">
      <c r="AV5158" s="36" t="str">
        <f t="shared" si="570"/>
        <v/>
      </c>
      <c r="BA5158" s="37" t="str">
        <f t="shared" si="571"/>
        <v/>
      </c>
    </row>
    <row r="5159" spans="48:53" hidden="1" x14ac:dyDescent="0.3">
      <c r="AV5159" s="36" t="str">
        <f t="shared" si="570"/>
        <v/>
      </c>
      <c r="BA5159" s="37" t="str">
        <f t="shared" si="571"/>
        <v/>
      </c>
    </row>
    <row r="5160" spans="48:53" hidden="1" x14ac:dyDescent="0.3">
      <c r="AV5160" s="36" t="str">
        <f t="shared" si="570"/>
        <v/>
      </c>
      <c r="BA5160" s="37" t="str">
        <f t="shared" si="571"/>
        <v/>
      </c>
    </row>
    <row r="5161" spans="48:53" hidden="1" x14ac:dyDescent="0.3">
      <c r="AV5161" s="36" t="str">
        <f t="shared" si="570"/>
        <v/>
      </c>
      <c r="BA5161" s="37" t="str">
        <f t="shared" si="571"/>
        <v/>
      </c>
    </row>
    <row r="5162" spans="48:53" hidden="1" x14ac:dyDescent="0.3">
      <c r="AV5162" s="36" t="str">
        <f t="shared" si="570"/>
        <v/>
      </c>
      <c r="BA5162" s="37" t="str">
        <f t="shared" si="571"/>
        <v/>
      </c>
    </row>
    <row r="5163" spans="48:53" hidden="1" x14ac:dyDescent="0.3">
      <c r="AV5163" s="36" t="str">
        <f t="shared" si="570"/>
        <v/>
      </c>
      <c r="BA5163" s="37" t="str">
        <f t="shared" si="571"/>
        <v/>
      </c>
    </row>
    <row r="5164" spans="48:53" hidden="1" x14ac:dyDescent="0.3">
      <c r="AV5164" s="36" t="str">
        <f t="shared" si="570"/>
        <v/>
      </c>
      <c r="BA5164" s="37" t="str">
        <f t="shared" si="571"/>
        <v/>
      </c>
    </row>
    <row r="5165" spans="48:53" hidden="1" x14ac:dyDescent="0.3">
      <c r="AV5165" s="36" t="str">
        <f t="shared" si="570"/>
        <v/>
      </c>
      <c r="BA5165" s="37" t="str">
        <f t="shared" si="571"/>
        <v/>
      </c>
    </row>
    <row r="5166" spans="48:53" hidden="1" x14ac:dyDescent="0.3">
      <c r="AV5166" s="36" t="str">
        <f t="shared" si="570"/>
        <v/>
      </c>
      <c r="BA5166" s="37" t="str">
        <f t="shared" si="571"/>
        <v/>
      </c>
    </row>
    <row r="5167" spans="48:53" hidden="1" x14ac:dyDescent="0.3">
      <c r="AV5167" s="36" t="str">
        <f t="shared" si="570"/>
        <v/>
      </c>
      <c r="BA5167" s="37" t="str">
        <f t="shared" si="571"/>
        <v/>
      </c>
    </row>
    <row r="5168" spans="48:53" hidden="1" x14ac:dyDescent="0.3">
      <c r="AV5168" s="36" t="str">
        <f t="shared" si="570"/>
        <v/>
      </c>
      <c r="BA5168" s="37" t="str">
        <f t="shared" si="571"/>
        <v/>
      </c>
    </row>
    <row r="5169" spans="48:53" hidden="1" x14ac:dyDescent="0.3">
      <c r="AV5169" s="36" t="str">
        <f t="shared" si="570"/>
        <v/>
      </c>
      <c r="BA5169" s="37" t="str">
        <f t="shared" si="571"/>
        <v/>
      </c>
    </row>
    <row r="5170" spans="48:53" hidden="1" x14ac:dyDescent="0.3">
      <c r="AV5170" s="36" t="str">
        <f t="shared" si="570"/>
        <v/>
      </c>
      <c r="BA5170" s="37" t="str">
        <f t="shared" si="571"/>
        <v/>
      </c>
    </row>
    <row r="5171" spans="48:53" hidden="1" x14ac:dyDescent="0.3">
      <c r="AV5171" s="36" t="str">
        <f t="shared" si="570"/>
        <v/>
      </c>
      <c r="BA5171" s="37" t="str">
        <f t="shared" ref="BA5171:BA5222" si="572">LEFT(AY5171,3)</f>
        <v/>
      </c>
    </row>
    <row r="5172" spans="48:53" hidden="1" x14ac:dyDescent="0.3">
      <c r="AV5172" s="36" t="str">
        <f t="shared" si="570"/>
        <v/>
      </c>
      <c r="BA5172" s="37" t="str">
        <f t="shared" si="572"/>
        <v/>
      </c>
    </row>
    <row r="5173" spans="48:53" hidden="1" x14ac:dyDescent="0.3">
      <c r="AV5173" s="36" t="str">
        <f t="shared" si="570"/>
        <v/>
      </c>
      <c r="BA5173" s="37" t="str">
        <f t="shared" si="572"/>
        <v/>
      </c>
    </row>
    <row r="5174" spans="48:53" hidden="1" x14ac:dyDescent="0.3">
      <c r="AV5174" s="36" t="str">
        <f t="shared" si="570"/>
        <v/>
      </c>
      <c r="BA5174" s="37" t="str">
        <f t="shared" si="572"/>
        <v/>
      </c>
    </row>
    <row r="5175" spans="48:53" hidden="1" x14ac:dyDescent="0.3">
      <c r="AV5175" s="36" t="str">
        <f t="shared" ref="AV5175:AV5222" si="573">CONCATENATE(LEFT(AW5175, 3),AX5175)</f>
        <v/>
      </c>
      <c r="BA5175" s="37" t="str">
        <f t="shared" si="572"/>
        <v/>
      </c>
    </row>
    <row r="5176" spans="48:53" hidden="1" x14ac:dyDescent="0.3">
      <c r="AV5176" s="36" t="str">
        <f t="shared" si="573"/>
        <v/>
      </c>
      <c r="BA5176" s="37" t="str">
        <f t="shared" si="572"/>
        <v/>
      </c>
    </row>
    <row r="5177" spans="48:53" hidden="1" x14ac:dyDescent="0.3">
      <c r="AV5177" s="36" t="str">
        <f t="shared" si="573"/>
        <v/>
      </c>
      <c r="BA5177" s="37" t="str">
        <f t="shared" si="572"/>
        <v/>
      </c>
    </row>
    <row r="5178" spans="48:53" hidden="1" x14ac:dyDescent="0.3">
      <c r="AV5178" s="36" t="str">
        <f t="shared" si="573"/>
        <v/>
      </c>
      <c r="BA5178" s="37" t="str">
        <f t="shared" si="572"/>
        <v/>
      </c>
    </row>
    <row r="5179" spans="48:53" hidden="1" x14ac:dyDescent="0.3">
      <c r="AV5179" s="36" t="str">
        <f t="shared" si="573"/>
        <v/>
      </c>
      <c r="BA5179" s="37" t="str">
        <f t="shared" si="572"/>
        <v/>
      </c>
    </row>
    <row r="5180" spans="48:53" hidden="1" x14ac:dyDescent="0.3">
      <c r="AV5180" s="36" t="str">
        <f t="shared" si="573"/>
        <v/>
      </c>
      <c r="BA5180" s="37" t="str">
        <f t="shared" si="572"/>
        <v/>
      </c>
    </row>
    <row r="5181" spans="48:53" hidden="1" x14ac:dyDescent="0.3">
      <c r="AV5181" s="36" t="str">
        <f t="shared" si="573"/>
        <v/>
      </c>
      <c r="BA5181" s="37" t="str">
        <f t="shared" si="572"/>
        <v/>
      </c>
    </row>
    <row r="5182" spans="48:53" hidden="1" x14ac:dyDescent="0.3">
      <c r="AV5182" s="36" t="str">
        <f t="shared" si="573"/>
        <v/>
      </c>
      <c r="BA5182" s="37" t="str">
        <f t="shared" si="572"/>
        <v/>
      </c>
    </row>
    <row r="5183" spans="48:53" hidden="1" x14ac:dyDescent="0.3">
      <c r="AV5183" s="36" t="str">
        <f t="shared" si="573"/>
        <v/>
      </c>
      <c r="BA5183" s="37" t="str">
        <f t="shared" si="572"/>
        <v/>
      </c>
    </row>
    <row r="5184" spans="48:53" hidden="1" x14ac:dyDescent="0.3">
      <c r="AV5184" s="36" t="str">
        <f t="shared" si="573"/>
        <v/>
      </c>
      <c r="BA5184" s="37" t="str">
        <f t="shared" si="572"/>
        <v/>
      </c>
    </row>
    <row r="5185" spans="48:53" hidden="1" x14ac:dyDescent="0.3">
      <c r="AV5185" s="36" t="str">
        <f t="shared" si="573"/>
        <v/>
      </c>
      <c r="BA5185" s="37" t="str">
        <f t="shared" si="572"/>
        <v/>
      </c>
    </row>
    <row r="5186" spans="48:53" hidden="1" x14ac:dyDescent="0.3">
      <c r="AV5186" s="36" t="str">
        <f t="shared" si="573"/>
        <v/>
      </c>
      <c r="BA5186" s="37" t="str">
        <f t="shared" si="572"/>
        <v/>
      </c>
    </row>
    <row r="5187" spans="48:53" hidden="1" x14ac:dyDescent="0.3">
      <c r="AV5187" s="36" t="str">
        <f t="shared" si="573"/>
        <v/>
      </c>
      <c r="BA5187" s="37" t="str">
        <f t="shared" si="572"/>
        <v/>
      </c>
    </row>
    <row r="5188" spans="48:53" hidden="1" x14ac:dyDescent="0.3">
      <c r="AV5188" s="36" t="str">
        <f t="shared" si="573"/>
        <v/>
      </c>
      <c r="BA5188" s="37" t="str">
        <f t="shared" si="572"/>
        <v/>
      </c>
    </row>
    <row r="5189" spans="48:53" hidden="1" x14ac:dyDescent="0.3">
      <c r="AV5189" s="36" t="str">
        <f t="shared" si="573"/>
        <v/>
      </c>
      <c r="BA5189" s="37" t="str">
        <f t="shared" si="572"/>
        <v/>
      </c>
    </row>
    <row r="5190" spans="48:53" hidden="1" x14ac:dyDescent="0.3">
      <c r="AV5190" s="36" t="str">
        <f t="shared" si="573"/>
        <v/>
      </c>
      <c r="BA5190" s="37" t="str">
        <f t="shared" si="572"/>
        <v/>
      </c>
    </row>
    <row r="5191" spans="48:53" hidden="1" x14ac:dyDescent="0.3">
      <c r="AV5191" s="36" t="str">
        <f t="shared" si="573"/>
        <v/>
      </c>
      <c r="BA5191" s="37" t="str">
        <f t="shared" si="572"/>
        <v/>
      </c>
    </row>
    <row r="5192" spans="48:53" hidden="1" x14ac:dyDescent="0.3">
      <c r="AV5192" s="36" t="str">
        <f t="shared" si="573"/>
        <v/>
      </c>
      <c r="BA5192" s="37" t="str">
        <f t="shared" si="572"/>
        <v/>
      </c>
    </row>
    <row r="5193" spans="48:53" hidden="1" x14ac:dyDescent="0.3">
      <c r="AV5193" s="36" t="str">
        <f t="shared" si="573"/>
        <v/>
      </c>
      <c r="BA5193" s="37" t="str">
        <f t="shared" si="572"/>
        <v/>
      </c>
    </row>
    <row r="5194" spans="48:53" hidden="1" x14ac:dyDescent="0.3">
      <c r="AV5194" s="36" t="str">
        <f t="shared" si="573"/>
        <v/>
      </c>
      <c r="BA5194" s="37" t="str">
        <f t="shared" si="572"/>
        <v/>
      </c>
    </row>
    <row r="5195" spans="48:53" hidden="1" x14ac:dyDescent="0.3">
      <c r="AV5195" s="36" t="str">
        <f t="shared" si="573"/>
        <v/>
      </c>
      <c r="BA5195" s="37" t="str">
        <f t="shared" si="572"/>
        <v/>
      </c>
    </row>
    <row r="5196" spans="48:53" hidden="1" x14ac:dyDescent="0.3">
      <c r="AV5196" s="36" t="str">
        <f t="shared" si="573"/>
        <v/>
      </c>
      <c r="BA5196" s="37" t="str">
        <f t="shared" si="572"/>
        <v/>
      </c>
    </row>
    <row r="5197" spans="48:53" hidden="1" x14ac:dyDescent="0.3">
      <c r="AV5197" s="36" t="str">
        <f t="shared" si="573"/>
        <v/>
      </c>
      <c r="BA5197" s="37" t="str">
        <f t="shared" si="572"/>
        <v/>
      </c>
    </row>
    <row r="5198" spans="48:53" hidden="1" x14ac:dyDescent="0.3">
      <c r="AV5198" s="36" t="str">
        <f t="shared" si="573"/>
        <v/>
      </c>
      <c r="BA5198" s="37" t="str">
        <f t="shared" si="572"/>
        <v/>
      </c>
    </row>
    <row r="5199" spans="48:53" hidden="1" x14ac:dyDescent="0.3">
      <c r="AV5199" s="36" t="str">
        <f t="shared" si="573"/>
        <v/>
      </c>
      <c r="BA5199" s="37" t="str">
        <f t="shared" si="572"/>
        <v/>
      </c>
    </row>
    <row r="5200" spans="48:53" hidden="1" x14ac:dyDescent="0.3">
      <c r="AV5200" s="36" t="str">
        <f t="shared" si="573"/>
        <v/>
      </c>
      <c r="BA5200" s="37" t="str">
        <f t="shared" si="572"/>
        <v/>
      </c>
    </row>
    <row r="5201" spans="48:53" hidden="1" x14ac:dyDescent="0.3">
      <c r="AV5201" s="36" t="str">
        <f t="shared" si="573"/>
        <v/>
      </c>
      <c r="BA5201" s="37" t="str">
        <f t="shared" si="572"/>
        <v/>
      </c>
    </row>
    <row r="5202" spans="48:53" hidden="1" x14ac:dyDescent="0.3">
      <c r="AV5202" s="36" t="str">
        <f t="shared" si="573"/>
        <v/>
      </c>
      <c r="BA5202" s="37" t="str">
        <f t="shared" si="572"/>
        <v/>
      </c>
    </row>
    <row r="5203" spans="48:53" hidden="1" x14ac:dyDescent="0.3">
      <c r="AV5203" s="36" t="str">
        <f t="shared" si="573"/>
        <v/>
      </c>
      <c r="BA5203" s="37" t="str">
        <f t="shared" si="572"/>
        <v/>
      </c>
    </row>
    <row r="5204" spans="48:53" hidden="1" x14ac:dyDescent="0.3">
      <c r="AV5204" s="36" t="str">
        <f t="shared" si="573"/>
        <v/>
      </c>
      <c r="BA5204" s="37" t="str">
        <f t="shared" si="572"/>
        <v/>
      </c>
    </row>
    <row r="5205" spans="48:53" hidden="1" x14ac:dyDescent="0.3">
      <c r="AV5205" s="36" t="str">
        <f t="shared" si="573"/>
        <v/>
      </c>
      <c r="BA5205" s="37" t="str">
        <f t="shared" si="572"/>
        <v/>
      </c>
    </row>
    <row r="5206" spans="48:53" hidden="1" x14ac:dyDescent="0.3">
      <c r="AV5206" s="36" t="str">
        <f t="shared" si="573"/>
        <v/>
      </c>
      <c r="BA5206" s="37" t="str">
        <f t="shared" si="572"/>
        <v/>
      </c>
    </row>
    <row r="5207" spans="48:53" hidden="1" x14ac:dyDescent="0.3">
      <c r="AV5207" s="36" t="str">
        <f t="shared" si="573"/>
        <v/>
      </c>
      <c r="BA5207" s="37" t="str">
        <f t="shared" si="572"/>
        <v/>
      </c>
    </row>
    <row r="5208" spans="48:53" hidden="1" x14ac:dyDescent="0.3">
      <c r="AV5208" s="36" t="str">
        <f t="shared" si="573"/>
        <v/>
      </c>
      <c r="BA5208" s="37" t="str">
        <f t="shared" si="572"/>
        <v/>
      </c>
    </row>
    <row r="5209" spans="48:53" hidden="1" x14ac:dyDescent="0.3">
      <c r="AV5209" s="36" t="str">
        <f t="shared" si="573"/>
        <v/>
      </c>
      <c r="BA5209" s="37" t="str">
        <f t="shared" si="572"/>
        <v/>
      </c>
    </row>
    <row r="5210" spans="48:53" hidden="1" x14ac:dyDescent="0.3">
      <c r="AV5210" s="36" t="str">
        <f t="shared" si="573"/>
        <v/>
      </c>
      <c r="BA5210" s="37" t="str">
        <f t="shared" si="572"/>
        <v/>
      </c>
    </row>
    <row r="5211" spans="48:53" hidden="1" x14ac:dyDescent="0.3">
      <c r="AV5211" s="36" t="str">
        <f t="shared" si="573"/>
        <v/>
      </c>
      <c r="BA5211" s="37" t="str">
        <f t="shared" si="572"/>
        <v/>
      </c>
    </row>
    <row r="5212" spans="48:53" hidden="1" x14ac:dyDescent="0.3">
      <c r="AV5212" s="36" t="str">
        <f t="shared" si="573"/>
        <v/>
      </c>
      <c r="BA5212" s="37" t="str">
        <f t="shared" si="572"/>
        <v/>
      </c>
    </row>
    <row r="5213" spans="48:53" hidden="1" x14ac:dyDescent="0.3">
      <c r="AV5213" s="36" t="str">
        <f t="shared" si="573"/>
        <v/>
      </c>
      <c r="BA5213" s="37" t="str">
        <f t="shared" si="572"/>
        <v/>
      </c>
    </row>
    <row r="5214" spans="48:53" hidden="1" x14ac:dyDescent="0.3">
      <c r="AV5214" s="36" t="str">
        <f t="shared" si="573"/>
        <v/>
      </c>
      <c r="BA5214" s="37" t="str">
        <f t="shared" si="572"/>
        <v/>
      </c>
    </row>
    <row r="5215" spans="48:53" hidden="1" x14ac:dyDescent="0.3">
      <c r="AV5215" s="36" t="str">
        <f t="shared" si="573"/>
        <v/>
      </c>
      <c r="BA5215" s="37" t="str">
        <f t="shared" si="572"/>
        <v/>
      </c>
    </row>
    <row r="5216" spans="48:53" hidden="1" x14ac:dyDescent="0.3">
      <c r="AV5216" s="36" t="str">
        <f t="shared" si="573"/>
        <v/>
      </c>
      <c r="BA5216" s="37" t="str">
        <f t="shared" si="572"/>
        <v/>
      </c>
    </row>
    <row r="5217" spans="48:53" hidden="1" x14ac:dyDescent="0.3">
      <c r="AV5217" s="36" t="str">
        <f t="shared" si="573"/>
        <v/>
      </c>
      <c r="BA5217" s="37" t="str">
        <f t="shared" si="572"/>
        <v/>
      </c>
    </row>
    <row r="5218" spans="48:53" hidden="1" x14ac:dyDescent="0.3">
      <c r="AV5218" s="36" t="str">
        <f t="shared" si="573"/>
        <v/>
      </c>
      <c r="BA5218" s="37" t="str">
        <f t="shared" si="572"/>
        <v/>
      </c>
    </row>
    <row r="5219" spans="48:53" hidden="1" x14ac:dyDescent="0.3">
      <c r="AV5219" s="36" t="str">
        <f t="shared" si="573"/>
        <v/>
      </c>
      <c r="BA5219" s="37" t="str">
        <f t="shared" si="572"/>
        <v/>
      </c>
    </row>
    <row r="5220" spans="48:53" hidden="1" x14ac:dyDescent="0.3">
      <c r="AV5220" s="36" t="str">
        <f t="shared" si="573"/>
        <v/>
      </c>
      <c r="BA5220" s="37" t="str">
        <f t="shared" si="572"/>
        <v/>
      </c>
    </row>
    <row r="5221" spans="48:53" hidden="1" x14ac:dyDescent="0.3">
      <c r="AV5221" s="36" t="str">
        <f t="shared" si="573"/>
        <v/>
      </c>
      <c r="BA5221" s="37" t="str">
        <f t="shared" si="572"/>
        <v/>
      </c>
    </row>
    <row r="5222" spans="48:53" hidden="1" x14ac:dyDescent="0.3">
      <c r="AV5222" s="36" t="str">
        <f t="shared" si="573"/>
        <v/>
      </c>
      <c r="BA5222" s="37" t="str">
        <f t="shared" si="572"/>
        <v/>
      </c>
    </row>
  </sheetData>
  <sheetProtection algorithmName="SHA-512" hashValue="SDbyJgiWT2/da7pR24+YLWsuROzwkfk7Lo+LR+PHBdZsudAUxnKANG6mi8PzVD7krKiCzcbeNTsvLYQZT0g5Sg==" saltValue="W6Dix7fvLMn4UVxijoyN+Q==" spinCount="100000" sheet="1" objects="1" scenarios="1"/>
  <autoFilter ref="AV1:BB5215"/>
  <sortState ref="Z14:Z95">
    <sortCondition ref="Z95"/>
  </sortState>
  <mergeCells count="29">
    <mergeCell ref="AJ12:AR12"/>
    <mergeCell ref="O12:P12"/>
    <mergeCell ref="Q11:R11"/>
    <mergeCell ref="S11:T11"/>
    <mergeCell ref="R12:R13"/>
    <mergeCell ref="S12:S13"/>
    <mergeCell ref="T12:T13"/>
    <mergeCell ref="Q12:Q13"/>
    <mergeCell ref="U11:X11"/>
    <mergeCell ref="U12:U13"/>
    <mergeCell ref="V12:V13"/>
    <mergeCell ref="W12:W13"/>
    <mergeCell ref="X12:X13"/>
    <mergeCell ref="A13:B13"/>
    <mergeCell ref="D12:E12"/>
    <mergeCell ref="F12:F13"/>
    <mergeCell ref="I12:J12"/>
    <mergeCell ref="M12:N12"/>
    <mergeCell ref="G12:H12"/>
    <mergeCell ref="K12:L12"/>
    <mergeCell ref="D2:X3"/>
    <mergeCell ref="D11:E11"/>
    <mergeCell ref="D10:E10"/>
    <mergeCell ref="F7:N7"/>
    <mergeCell ref="I11:L11"/>
    <mergeCell ref="M11:P11"/>
    <mergeCell ref="F9:N9"/>
    <mergeCell ref="F8:N8"/>
    <mergeCell ref="F5:J5"/>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3.2" x14ac:dyDescent="0.25"/>
  <cols>
    <col min="1" max="1" width="93.5546875" bestFit="1" customWidth="1"/>
    <col min="2" max="2" width="127.88671875" customWidth="1"/>
  </cols>
  <sheetData>
    <row r="2" spans="1:3" x14ac:dyDescent="0.25">
      <c r="A2" s="93" t="s">
        <v>10909</v>
      </c>
      <c r="B2" s="93" t="s">
        <v>10913</v>
      </c>
    </row>
    <row r="4" spans="1:3" ht="15.6" x14ac:dyDescent="0.25">
      <c r="A4" s="94" t="s">
        <v>10910</v>
      </c>
    </row>
    <row r="5" spans="1:3" ht="15" x14ac:dyDescent="0.25">
      <c r="A5" s="95" t="s">
        <v>10911</v>
      </c>
    </row>
    <row r="6" spans="1:3" ht="15" x14ac:dyDescent="0.25">
      <c r="A6" s="100" t="s">
        <v>10929</v>
      </c>
    </row>
    <row r="7" spans="1:3" ht="15" x14ac:dyDescent="0.25">
      <c r="A7" s="100" t="s">
        <v>10930</v>
      </c>
    </row>
    <row r="8" spans="1:3" ht="15" x14ac:dyDescent="0.25">
      <c r="A8" s="100" t="s">
        <v>10932</v>
      </c>
    </row>
    <row r="9" spans="1:3" ht="15" x14ac:dyDescent="0.25">
      <c r="A9" s="100" t="s">
        <v>10933</v>
      </c>
      <c r="B9" t="s">
        <v>10920</v>
      </c>
    </row>
    <row r="10" spans="1:3" ht="15" x14ac:dyDescent="0.25">
      <c r="A10" s="100" t="s">
        <v>10935</v>
      </c>
    </row>
    <row r="11" spans="1:3" ht="15" x14ac:dyDescent="0.25">
      <c r="A11" s="100" t="s">
        <v>10936</v>
      </c>
    </row>
    <row r="12" spans="1:3" ht="15" x14ac:dyDescent="0.25">
      <c r="A12" s="100" t="s">
        <v>10961</v>
      </c>
      <c r="B12" t="s">
        <v>10921</v>
      </c>
    </row>
    <row r="13" spans="1:3" ht="15" x14ac:dyDescent="0.25">
      <c r="A13" s="100" t="s">
        <v>10962</v>
      </c>
      <c r="B13" t="s">
        <v>10919</v>
      </c>
      <c r="C13" s="93" t="s">
        <v>10941</v>
      </c>
    </row>
    <row r="14" spans="1:3" ht="15.6" x14ac:dyDescent="0.25">
      <c r="A14" s="94" t="s">
        <v>10912</v>
      </c>
    </row>
    <row r="15" spans="1:3" ht="15" x14ac:dyDescent="0.25">
      <c r="A15" s="100" t="s">
        <v>10969</v>
      </c>
    </row>
    <row r="16" spans="1:3" ht="15" x14ac:dyDescent="0.25">
      <c r="A16" s="100" t="s">
        <v>10970</v>
      </c>
    </row>
    <row r="17" spans="1:2" ht="15" x14ac:dyDescent="0.25">
      <c r="A17" s="100" t="s">
        <v>10971</v>
      </c>
    </row>
    <row r="18" spans="1:2" ht="15" x14ac:dyDescent="0.25">
      <c r="A18" s="100" t="s">
        <v>10972</v>
      </c>
    </row>
    <row r="19" spans="1:2" ht="15" x14ac:dyDescent="0.25">
      <c r="A19" s="100" t="s">
        <v>10973</v>
      </c>
    </row>
    <row r="20" spans="1:2" ht="15" x14ac:dyDescent="0.25">
      <c r="A20" s="100" t="s">
        <v>10977</v>
      </c>
    </row>
    <row r="21" spans="1:2" ht="15" x14ac:dyDescent="0.25">
      <c r="A21" s="100" t="s">
        <v>10978</v>
      </c>
    </row>
    <row r="25" spans="1:2" x14ac:dyDescent="0.25">
      <c r="A25" s="93" t="s">
        <v>10915</v>
      </c>
    </row>
    <row r="27" spans="1:2" x14ac:dyDescent="0.25">
      <c r="A27" s="93" t="s">
        <v>10916</v>
      </c>
      <c r="B27" s="23" t="s">
        <v>10914</v>
      </c>
    </row>
    <row r="28" spans="1:2" x14ac:dyDescent="0.25">
      <c r="A28" s="93" t="s">
        <v>10917</v>
      </c>
      <c r="B28" t="s">
        <v>10918</v>
      </c>
    </row>
    <row r="30" spans="1:2" x14ac:dyDescent="0.25">
      <c r="A30" s="98" t="s">
        <v>10922</v>
      </c>
    </row>
    <row r="47" spans="2:12" x14ac:dyDescent="0.25">
      <c r="B47" s="93"/>
      <c r="C47" s="93" t="s">
        <v>10938</v>
      </c>
      <c r="D47" s="93">
        <v>1</v>
      </c>
      <c r="E47" s="93" t="s">
        <v>10952</v>
      </c>
      <c r="K47" t="str">
        <f>CONCATENATE(C47,D47,E47,F47)</f>
        <v>a1p</v>
      </c>
      <c r="L47" t="b">
        <f>(IF(COUNTIF($K$47:$K$59,K47)&gt;1,1,0))=1</f>
        <v>0</v>
      </c>
    </row>
    <row r="48" spans="2:12" x14ac:dyDescent="0.25">
      <c r="C48" s="93" t="s">
        <v>10939</v>
      </c>
      <c r="D48" s="93">
        <v>2</v>
      </c>
      <c r="E48" s="93" t="s">
        <v>10953</v>
      </c>
      <c r="K48" t="str">
        <f t="shared" ref="K48:K59" si="0">CONCATENATE(C48,D48,E48,F48)</f>
        <v>b2o</v>
      </c>
      <c r="L48" t="b">
        <f t="shared" ref="L48:L59" si="1">(IF(COUNTIF($K$47:$K$59,K48)&gt;1,1,0))=1</f>
        <v>0</v>
      </c>
    </row>
    <row r="49" spans="3:12" x14ac:dyDescent="0.25">
      <c r="C49" t="s">
        <v>10940</v>
      </c>
      <c r="D49">
        <v>3</v>
      </c>
      <c r="E49" t="s">
        <v>10950</v>
      </c>
      <c r="K49" t="str">
        <f t="shared" si="0"/>
        <v>c3i</v>
      </c>
      <c r="L49" t="b">
        <f t="shared" si="1"/>
        <v>0</v>
      </c>
    </row>
    <row r="50" spans="3:12" x14ac:dyDescent="0.25">
      <c r="C50" t="s">
        <v>10948</v>
      </c>
      <c r="D50">
        <v>4</v>
      </c>
      <c r="E50" t="s">
        <v>10954</v>
      </c>
      <c r="K50" t="str">
        <f t="shared" si="0"/>
        <v>d4u</v>
      </c>
      <c r="L50" t="b">
        <f t="shared" si="1"/>
        <v>0</v>
      </c>
    </row>
    <row r="51" spans="3:12" x14ac:dyDescent="0.25">
      <c r="C51" t="s">
        <v>10944</v>
      </c>
      <c r="D51">
        <v>5</v>
      </c>
      <c r="E51" t="s">
        <v>10955</v>
      </c>
      <c r="K51" t="str">
        <f t="shared" si="0"/>
        <v>e5y</v>
      </c>
      <c r="L51" t="b">
        <f t="shared" si="1"/>
        <v>0</v>
      </c>
    </row>
    <row r="52" spans="3:12" x14ac:dyDescent="0.25">
      <c r="C52" t="s">
        <v>10949</v>
      </c>
      <c r="D52">
        <v>6</v>
      </c>
      <c r="E52" t="s">
        <v>10945</v>
      </c>
      <c r="K52" t="str">
        <f t="shared" si="0"/>
        <v>f6t</v>
      </c>
      <c r="L52" t="b">
        <f t="shared" si="1"/>
        <v>0</v>
      </c>
    </row>
    <row r="53" spans="3:12" x14ac:dyDescent="0.25">
      <c r="C53" t="s">
        <v>10946</v>
      </c>
      <c r="D53">
        <v>7</v>
      </c>
      <c r="E53" t="s">
        <v>10956</v>
      </c>
      <c r="K53" t="str">
        <f t="shared" si="0"/>
        <v>g7r</v>
      </c>
      <c r="L53" t="b">
        <f t="shared" si="1"/>
        <v>0</v>
      </c>
    </row>
    <row r="54" spans="3:12" x14ac:dyDescent="0.25">
      <c r="C54" s="93" t="s">
        <v>10947</v>
      </c>
      <c r="D54" s="93">
        <v>8</v>
      </c>
      <c r="E54" s="93" t="s">
        <v>10944</v>
      </c>
      <c r="K54" t="str">
        <f t="shared" si="0"/>
        <v>h8e</v>
      </c>
      <c r="L54" t="b">
        <f t="shared" si="1"/>
        <v>0</v>
      </c>
    </row>
    <row r="55" spans="3:12" x14ac:dyDescent="0.25">
      <c r="C55" s="93" t="s">
        <v>10950</v>
      </c>
      <c r="D55" s="93">
        <v>9</v>
      </c>
      <c r="E55" s="93" t="s">
        <v>10957</v>
      </c>
      <c r="K55" t="str">
        <f t="shared" si="0"/>
        <v>i9s</v>
      </c>
      <c r="L55" t="b">
        <f t="shared" si="1"/>
        <v>0</v>
      </c>
    </row>
    <row r="56" spans="3:12" x14ac:dyDescent="0.25">
      <c r="C56" s="93" t="s">
        <v>10951</v>
      </c>
      <c r="D56" s="93">
        <v>10</v>
      </c>
      <c r="E56" s="93" t="s">
        <v>10943</v>
      </c>
      <c r="K56" t="str">
        <f t="shared" si="0"/>
        <v>j10w</v>
      </c>
      <c r="L56" t="b">
        <f t="shared" si="1"/>
        <v>0</v>
      </c>
    </row>
    <row r="57" spans="3:12" x14ac:dyDescent="0.25">
      <c r="C57" s="93" t="s">
        <v>10943</v>
      </c>
      <c r="D57" s="93">
        <v>13</v>
      </c>
      <c r="E57" s="93" t="s">
        <v>10943</v>
      </c>
      <c r="K57" t="str">
        <f t="shared" si="0"/>
        <v>w13w</v>
      </c>
      <c r="L57" t="b">
        <f t="shared" si="1"/>
        <v>1</v>
      </c>
    </row>
    <row r="58" spans="3:12" x14ac:dyDescent="0.25">
      <c r="C58" s="93" t="s">
        <v>10943</v>
      </c>
      <c r="D58" s="93">
        <v>13</v>
      </c>
      <c r="E58" s="93" t="s">
        <v>10943</v>
      </c>
      <c r="K58" t="str">
        <f t="shared" si="0"/>
        <v>w13w</v>
      </c>
      <c r="L58" t="b">
        <f t="shared" si="1"/>
        <v>1</v>
      </c>
    </row>
    <row r="59" spans="3:12" x14ac:dyDescent="0.25">
      <c r="C59" s="93" t="s">
        <v>10943</v>
      </c>
      <c r="D59" s="93">
        <v>13</v>
      </c>
      <c r="E59" s="93" t="s">
        <v>10943</v>
      </c>
      <c r="F59" t="s">
        <v>10942</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3.2" x14ac:dyDescent="0.25"/>
  <cols>
    <col min="9" max="9" width="18.44140625" customWidth="1"/>
    <col min="10" max="10" width="17.88671875" bestFit="1" customWidth="1"/>
    <col min="11" max="11" width="22.109375" customWidth="1"/>
  </cols>
  <sheetData>
    <row r="1" spans="1:15" s="1" customFormat="1" x14ac:dyDescent="0.25">
      <c r="A1" s="1" t="s">
        <v>374</v>
      </c>
      <c r="F1" s="1" t="s">
        <v>203</v>
      </c>
      <c r="J1" s="2" t="s">
        <v>186</v>
      </c>
      <c r="K1" s="2" t="s">
        <v>209</v>
      </c>
      <c r="N1" s="1" t="s">
        <v>203</v>
      </c>
      <c r="O1" s="1" t="s">
        <v>10103</v>
      </c>
    </row>
    <row r="2" spans="1:15" x14ac:dyDescent="0.25">
      <c r="A2" t="s">
        <v>711</v>
      </c>
      <c r="B2" t="s">
        <v>712</v>
      </c>
      <c r="F2" s="112" t="s">
        <v>1100</v>
      </c>
      <c r="G2" s="112" t="s">
        <v>1167</v>
      </c>
      <c r="J2" s="17" t="s">
        <v>10827</v>
      </c>
      <c r="K2">
        <v>10166</v>
      </c>
      <c r="N2" s="19" t="s">
        <v>1100</v>
      </c>
      <c r="O2" t="s">
        <v>10105</v>
      </c>
    </row>
    <row r="3" spans="1:15" x14ac:dyDescent="0.25">
      <c r="A3">
        <v>1</v>
      </c>
      <c r="B3">
        <v>1</v>
      </c>
      <c r="F3" t="s">
        <v>210</v>
      </c>
      <c r="G3" s="16" t="s">
        <v>661</v>
      </c>
      <c r="J3" t="s">
        <v>10828</v>
      </c>
      <c r="K3">
        <v>10167</v>
      </c>
      <c r="N3" s="19" t="s">
        <v>1087</v>
      </c>
      <c r="O3" t="s">
        <v>10105</v>
      </c>
    </row>
    <row r="4" spans="1:15" x14ac:dyDescent="0.25">
      <c r="A4">
        <v>1</v>
      </c>
      <c r="B4">
        <v>2</v>
      </c>
      <c r="F4" t="s">
        <v>466</v>
      </c>
      <c r="G4" s="16" t="s">
        <v>662</v>
      </c>
      <c r="J4" t="s">
        <v>10829</v>
      </c>
      <c r="K4">
        <v>10168</v>
      </c>
      <c r="N4" t="s">
        <v>210</v>
      </c>
      <c r="O4" t="s">
        <v>10104</v>
      </c>
    </row>
    <row r="5" spans="1:15" x14ac:dyDescent="0.25">
      <c r="A5">
        <v>1</v>
      </c>
      <c r="B5">
        <v>3</v>
      </c>
      <c r="F5" t="s">
        <v>458</v>
      </c>
      <c r="G5" s="16" t="s">
        <v>663</v>
      </c>
      <c r="J5" t="s">
        <v>10830</v>
      </c>
      <c r="K5">
        <v>10169</v>
      </c>
      <c r="N5" t="s">
        <v>466</v>
      </c>
      <c r="O5" t="s">
        <v>10104</v>
      </c>
    </row>
    <row r="6" spans="1:15" x14ac:dyDescent="0.25">
      <c r="A6">
        <v>1</v>
      </c>
      <c r="B6">
        <v>4</v>
      </c>
      <c r="F6" s="112" t="s">
        <v>1114</v>
      </c>
      <c r="G6" s="112" t="s">
        <v>1181</v>
      </c>
      <c r="J6" t="s">
        <v>10831</v>
      </c>
      <c r="K6">
        <v>10170</v>
      </c>
      <c r="N6" t="s">
        <v>458</v>
      </c>
      <c r="O6" t="s">
        <v>10104</v>
      </c>
    </row>
    <row r="7" spans="1:15" x14ac:dyDescent="0.25">
      <c r="A7">
        <v>1</v>
      </c>
      <c r="B7">
        <v>5</v>
      </c>
      <c r="F7" t="s">
        <v>278</v>
      </c>
      <c r="G7" s="16" t="s">
        <v>664</v>
      </c>
      <c r="J7" t="s">
        <v>10832</v>
      </c>
      <c r="K7">
        <v>10171</v>
      </c>
      <c r="N7" s="19" t="s">
        <v>1114</v>
      </c>
      <c r="O7" t="s">
        <v>10105</v>
      </c>
    </row>
    <row r="8" spans="1:15" x14ac:dyDescent="0.25">
      <c r="A8">
        <v>1</v>
      </c>
      <c r="B8">
        <v>6</v>
      </c>
      <c r="F8" s="112" t="s">
        <v>1134</v>
      </c>
      <c r="G8" s="112" t="s">
        <v>1200</v>
      </c>
      <c r="J8" t="s">
        <v>10833</v>
      </c>
      <c r="K8">
        <v>10172</v>
      </c>
      <c r="N8" t="s">
        <v>278</v>
      </c>
      <c r="O8" t="s">
        <v>10104</v>
      </c>
    </row>
    <row r="9" spans="1:15" x14ac:dyDescent="0.25">
      <c r="A9">
        <v>1</v>
      </c>
      <c r="B9">
        <v>7</v>
      </c>
      <c r="F9" t="s">
        <v>213</v>
      </c>
      <c r="G9" t="s">
        <v>665</v>
      </c>
      <c r="J9" t="s">
        <v>10834</v>
      </c>
      <c r="K9">
        <v>10173</v>
      </c>
      <c r="N9" s="19" t="s">
        <v>1134</v>
      </c>
      <c r="O9" t="s">
        <v>10105</v>
      </c>
    </row>
    <row r="10" spans="1:15" x14ac:dyDescent="0.25">
      <c r="A10">
        <v>1</v>
      </c>
      <c r="B10">
        <v>8</v>
      </c>
      <c r="F10" s="112" t="s">
        <v>1109</v>
      </c>
      <c r="G10" s="112" t="s">
        <v>1176</v>
      </c>
      <c r="J10" t="s">
        <v>10835</v>
      </c>
      <c r="K10">
        <v>10174</v>
      </c>
      <c r="N10" t="s">
        <v>213</v>
      </c>
      <c r="O10" t="s">
        <v>10104</v>
      </c>
    </row>
    <row r="11" spans="1:15" x14ac:dyDescent="0.25">
      <c r="A11">
        <v>1</v>
      </c>
      <c r="B11">
        <v>9</v>
      </c>
      <c r="F11" t="s">
        <v>214</v>
      </c>
      <c r="G11" s="16" t="s">
        <v>666</v>
      </c>
      <c r="J11" t="s">
        <v>10836</v>
      </c>
      <c r="K11">
        <v>10175</v>
      </c>
      <c r="N11" s="19" t="s">
        <v>1109</v>
      </c>
      <c r="O11" t="s">
        <v>10105</v>
      </c>
    </row>
    <row r="12" spans="1:15" x14ac:dyDescent="0.25">
      <c r="A12">
        <v>1</v>
      </c>
      <c r="B12">
        <v>10</v>
      </c>
      <c r="F12" s="16" t="s">
        <v>285</v>
      </c>
      <c r="G12" s="16" t="s">
        <v>667</v>
      </c>
      <c r="J12" t="s">
        <v>10837</v>
      </c>
      <c r="K12">
        <v>10176</v>
      </c>
      <c r="N12" t="s">
        <v>214</v>
      </c>
      <c r="O12" t="s">
        <v>10104</v>
      </c>
    </row>
    <row r="13" spans="1:15" x14ac:dyDescent="0.25">
      <c r="A13">
        <v>1</v>
      </c>
      <c r="B13">
        <v>11</v>
      </c>
      <c r="F13" t="s">
        <v>180</v>
      </c>
      <c r="G13" s="16" t="s">
        <v>668</v>
      </c>
      <c r="J13" t="s">
        <v>10838</v>
      </c>
      <c r="K13">
        <v>10177</v>
      </c>
      <c r="N13" s="16" t="s">
        <v>285</v>
      </c>
      <c r="O13" t="s">
        <v>10104</v>
      </c>
    </row>
    <row r="14" spans="1:15" x14ac:dyDescent="0.25">
      <c r="A14">
        <v>1</v>
      </c>
      <c r="B14">
        <v>12</v>
      </c>
      <c r="F14" t="s">
        <v>462</v>
      </c>
      <c r="G14" s="16" t="s">
        <v>669</v>
      </c>
      <c r="N14" t="s">
        <v>180</v>
      </c>
      <c r="O14" t="s">
        <v>10104</v>
      </c>
    </row>
    <row r="15" spans="1:15" x14ac:dyDescent="0.25">
      <c r="A15">
        <v>1</v>
      </c>
      <c r="B15">
        <v>13</v>
      </c>
      <c r="F15" s="112" t="s">
        <v>1101</v>
      </c>
      <c r="G15" s="112" t="s">
        <v>1168</v>
      </c>
      <c r="N15" t="s">
        <v>462</v>
      </c>
      <c r="O15" t="s">
        <v>10104</v>
      </c>
    </row>
    <row r="16" spans="1:15" x14ac:dyDescent="0.25">
      <c r="A16">
        <v>1</v>
      </c>
      <c r="B16">
        <v>14</v>
      </c>
      <c r="F16" s="112" t="s">
        <v>1075</v>
      </c>
      <c r="G16" s="112" t="s">
        <v>1148</v>
      </c>
      <c r="N16" s="19" t="s">
        <v>1101</v>
      </c>
      <c r="O16" t="s">
        <v>10105</v>
      </c>
    </row>
    <row r="17" spans="1:15" x14ac:dyDescent="0.25">
      <c r="A17">
        <v>1</v>
      </c>
      <c r="B17">
        <v>15</v>
      </c>
      <c r="F17" s="112" t="s">
        <v>1115</v>
      </c>
      <c r="G17" s="112" t="s">
        <v>1182</v>
      </c>
      <c r="N17" s="19" t="s">
        <v>1075</v>
      </c>
      <c r="O17" t="s">
        <v>10105</v>
      </c>
    </row>
    <row r="18" spans="1:15" x14ac:dyDescent="0.25">
      <c r="A18">
        <v>1</v>
      </c>
      <c r="B18">
        <v>16</v>
      </c>
      <c r="F18" s="112" t="s">
        <v>1076</v>
      </c>
      <c r="G18" s="112" t="s">
        <v>10818</v>
      </c>
      <c r="N18" s="19" t="s">
        <v>1076</v>
      </c>
      <c r="O18" t="s">
        <v>10104</v>
      </c>
    </row>
    <row r="19" spans="1:15" x14ac:dyDescent="0.25">
      <c r="A19">
        <v>1</v>
      </c>
      <c r="B19">
        <v>17</v>
      </c>
      <c r="F19" s="112" t="s">
        <v>1077</v>
      </c>
      <c r="G19" s="112" t="s">
        <v>1149</v>
      </c>
      <c r="N19" s="19" t="s">
        <v>1115</v>
      </c>
      <c r="O19" t="s">
        <v>10105</v>
      </c>
    </row>
    <row r="20" spans="1:15" x14ac:dyDescent="0.25">
      <c r="A20">
        <v>1</v>
      </c>
      <c r="B20">
        <v>18</v>
      </c>
      <c r="F20" t="s">
        <v>236</v>
      </c>
      <c r="G20" s="16" t="s">
        <v>670</v>
      </c>
      <c r="N20" t="s">
        <v>258</v>
      </c>
      <c r="O20" t="s">
        <v>10104</v>
      </c>
    </row>
    <row r="21" spans="1:15" s="3" customFormat="1" x14ac:dyDescent="0.25">
      <c r="A21">
        <v>1</v>
      </c>
      <c r="B21">
        <v>19</v>
      </c>
      <c r="F21" t="s">
        <v>262</v>
      </c>
      <c r="G21" s="16" t="s">
        <v>671</v>
      </c>
      <c r="H21"/>
      <c r="I21"/>
      <c r="J21"/>
      <c r="K21"/>
      <c r="N21" s="19" t="s">
        <v>1077</v>
      </c>
      <c r="O21" t="s">
        <v>10105</v>
      </c>
    </row>
    <row r="22" spans="1:15" x14ac:dyDescent="0.25">
      <c r="A22">
        <v>1</v>
      </c>
      <c r="B22">
        <v>20</v>
      </c>
      <c r="F22" s="112" t="s">
        <v>1129</v>
      </c>
      <c r="G22" s="112" t="s">
        <v>1195</v>
      </c>
      <c r="N22" t="s">
        <v>236</v>
      </c>
      <c r="O22" t="s">
        <v>10104</v>
      </c>
    </row>
    <row r="23" spans="1:15" x14ac:dyDescent="0.25">
      <c r="A23">
        <v>1</v>
      </c>
      <c r="B23">
        <v>21</v>
      </c>
      <c r="D23" t="s">
        <v>420</v>
      </c>
      <c r="F23" t="s">
        <v>445</v>
      </c>
      <c r="G23" s="16" t="s">
        <v>672</v>
      </c>
      <c r="N23" t="s">
        <v>262</v>
      </c>
      <c r="O23" t="s">
        <v>10104</v>
      </c>
    </row>
    <row r="24" spans="1:15" x14ac:dyDescent="0.25">
      <c r="A24">
        <v>1</v>
      </c>
      <c r="B24">
        <v>22</v>
      </c>
      <c r="F24" s="112" t="s">
        <v>1130</v>
      </c>
      <c r="G24" s="112" t="s">
        <v>1196</v>
      </c>
      <c r="I24" s="3"/>
      <c r="N24" s="19" t="s">
        <v>1129</v>
      </c>
      <c r="O24" t="s">
        <v>10105</v>
      </c>
    </row>
    <row r="25" spans="1:15" x14ac:dyDescent="0.25">
      <c r="A25">
        <v>1</v>
      </c>
      <c r="B25">
        <v>23</v>
      </c>
      <c r="F25" t="s">
        <v>234</v>
      </c>
      <c r="G25" s="16" t="s">
        <v>673</v>
      </c>
      <c r="N25" t="s">
        <v>445</v>
      </c>
      <c r="O25" t="s">
        <v>10104</v>
      </c>
    </row>
    <row r="26" spans="1:15" x14ac:dyDescent="0.25">
      <c r="A26">
        <v>1</v>
      </c>
      <c r="B26">
        <v>24</v>
      </c>
      <c r="F26" s="16" t="s">
        <v>239</v>
      </c>
      <c r="G26" s="16" t="s">
        <v>674</v>
      </c>
      <c r="N26" s="19" t="s">
        <v>1130</v>
      </c>
      <c r="O26" t="s">
        <v>10105</v>
      </c>
    </row>
    <row r="27" spans="1:15" x14ac:dyDescent="0.25">
      <c r="A27">
        <v>1</v>
      </c>
      <c r="B27">
        <v>25</v>
      </c>
      <c r="F27" t="s">
        <v>244</v>
      </c>
      <c r="G27" s="16" t="s">
        <v>675</v>
      </c>
      <c r="N27" t="s">
        <v>234</v>
      </c>
      <c r="O27" t="s">
        <v>10104</v>
      </c>
    </row>
    <row r="28" spans="1:15" x14ac:dyDescent="0.25">
      <c r="A28">
        <v>1</v>
      </c>
      <c r="B28">
        <v>26</v>
      </c>
      <c r="F28" t="s">
        <v>483</v>
      </c>
      <c r="G28" s="16" t="s">
        <v>676</v>
      </c>
      <c r="N28" s="16" t="s">
        <v>239</v>
      </c>
      <c r="O28" t="s">
        <v>10104</v>
      </c>
    </row>
    <row r="29" spans="1:15" x14ac:dyDescent="0.25">
      <c r="A29">
        <v>1</v>
      </c>
      <c r="B29">
        <v>27</v>
      </c>
      <c r="F29" t="s">
        <v>221</v>
      </c>
      <c r="G29" s="16" t="s">
        <v>677</v>
      </c>
      <c r="N29" t="s">
        <v>244</v>
      </c>
      <c r="O29" t="s">
        <v>10104</v>
      </c>
    </row>
    <row r="30" spans="1:15" x14ac:dyDescent="0.25">
      <c r="A30">
        <v>1</v>
      </c>
      <c r="B30">
        <v>28</v>
      </c>
      <c r="F30" s="112" t="s">
        <v>1078</v>
      </c>
      <c r="G30" s="112" t="s">
        <v>1150</v>
      </c>
      <c r="N30" t="s">
        <v>483</v>
      </c>
      <c r="O30" t="s">
        <v>10104</v>
      </c>
    </row>
    <row r="31" spans="1:15" x14ac:dyDescent="0.25">
      <c r="A31">
        <v>1</v>
      </c>
      <c r="B31">
        <v>29</v>
      </c>
      <c r="F31" s="112" t="s">
        <v>1116</v>
      </c>
      <c r="G31" s="112" t="s">
        <v>1183</v>
      </c>
      <c r="N31" t="s">
        <v>221</v>
      </c>
      <c r="O31" t="s">
        <v>10104</v>
      </c>
    </row>
    <row r="32" spans="1:15" x14ac:dyDescent="0.25">
      <c r="A32">
        <v>1</v>
      </c>
      <c r="B32">
        <v>30</v>
      </c>
      <c r="F32" s="93" t="s">
        <v>1069</v>
      </c>
      <c r="G32" s="93" t="s">
        <v>1142</v>
      </c>
      <c r="N32" s="19" t="s">
        <v>1078</v>
      </c>
      <c r="O32" t="s">
        <v>10105</v>
      </c>
    </row>
    <row r="33" spans="1:15" x14ac:dyDescent="0.25">
      <c r="A33">
        <v>1</v>
      </c>
      <c r="B33">
        <v>31</v>
      </c>
      <c r="F33" s="112" t="s">
        <v>1070</v>
      </c>
      <c r="G33" s="112" t="s">
        <v>1143</v>
      </c>
      <c r="N33" s="19" t="s">
        <v>1116</v>
      </c>
      <c r="O33" t="s">
        <v>10105</v>
      </c>
    </row>
    <row r="34" spans="1:15" x14ac:dyDescent="0.25">
      <c r="A34">
        <v>1</v>
      </c>
      <c r="B34">
        <v>32</v>
      </c>
      <c r="F34" s="112" t="s">
        <v>1110</v>
      </c>
      <c r="G34" s="112" t="s">
        <v>1177</v>
      </c>
      <c r="N34" s="15" t="s">
        <v>1069</v>
      </c>
      <c r="O34" t="s">
        <v>10105</v>
      </c>
    </row>
    <row r="35" spans="1:15" x14ac:dyDescent="0.25">
      <c r="A35">
        <v>1</v>
      </c>
      <c r="B35">
        <v>33</v>
      </c>
      <c r="F35" t="s">
        <v>187</v>
      </c>
      <c r="G35" s="16" t="s">
        <v>678</v>
      </c>
      <c r="N35" s="19" t="s">
        <v>1070</v>
      </c>
      <c r="O35" t="s">
        <v>10105</v>
      </c>
    </row>
    <row r="36" spans="1:15" x14ac:dyDescent="0.25">
      <c r="A36">
        <v>1</v>
      </c>
      <c r="B36">
        <v>34</v>
      </c>
      <c r="F36" s="112" t="s">
        <v>1088</v>
      </c>
      <c r="G36" s="112" t="s">
        <v>1156</v>
      </c>
      <c r="N36" s="19" t="s">
        <v>1110</v>
      </c>
      <c r="O36" t="s">
        <v>10105</v>
      </c>
    </row>
    <row r="37" spans="1:15" x14ac:dyDescent="0.25">
      <c r="A37">
        <v>1</v>
      </c>
      <c r="B37">
        <v>35</v>
      </c>
      <c r="F37" t="s">
        <v>216</v>
      </c>
      <c r="G37" s="16" t="s">
        <v>679</v>
      </c>
      <c r="N37" t="s">
        <v>472</v>
      </c>
      <c r="O37" t="s">
        <v>10104</v>
      </c>
    </row>
    <row r="38" spans="1:15" x14ac:dyDescent="0.25">
      <c r="A38">
        <v>1</v>
      </c>
      <c r="B38">
        <v>36</v>
      </c>
      <c r="F38" t="s">
        <v>255</v>
      </c>
      <c r="G38" s="16" t="s">
        <v>680</v>
      </c>
      <c r="N38" t="s">
        <v>187</v>
      </c>
      <c r="O38" t="s">
        <v>10104</v>
      </c>
    </row>
    <row r="39" spans="1:15" x14ac:dyDescent="0.25">
      <c r="A39">
        <v>1</v>
      </c>
      <c r="B39">
        <v>37</v>
      </c>
      <c r="F39" s="113" t="s">
        <v>1102</v>
      </c>
      <c r="G39" s="113" t="s">
        <v>1169</v>
      </c>
      <c r="N39" s="19" t="s">
        <v>1088</v>
      </c>
      <c r="O39" t="s">
        <v>10105</v>
      </c>
    </row>
    <row r="40" spans="1:15" x14ac:dyDescent="0.25">
      <c r="A40">
        <v>1</v>
      </c>
      <c r="B40">
        <v>38</v>
      </c>
      <c r="F40" t="s">
        <v>247</v>
      </c>
      <c r="G40" s="16" t="s">
        <v>11077</v>
      </c>
      <c r="N40" t="s">
        <v>216</v>
      </c>
      <c r="O40" t="s">
        <v>10104</v>
      </c>
    </row>
    <row r="41" spans="1:15" x14ac:dyDescent="0.25">
      <c r="A41">
        <v>1</v>
      </c>
      <c r="B41">
        <v>39</v>
      </c>
      <c r="F41" t="s">
        <v>238</v>
      </c>
      <c r="G41" s="16" t="s">
        <v>681</v>
      </c>
      <c r="N41" t="s">
        <v>255</v>
      </c>
      <c r="O41" t="s">
        <v>10104</v>
      </c>
    </row>
    <row r="42" spans="1:15" x14ac:dyDescent="0.25">
      <c r="A42">
        <v>1</v>
      </c>
      <c r="B42">
        <v>40</v>
      </c>
      <c r="F42" s="112" t="s">
        <v>1117</v>
      </c>
      <c r="G42" s="112" t="s">
        <v>1184</v>
      </c>
      <c r="N42" t="s">
        <v>181</v>
      </c>
      <c r="O42" t="s">
        <v>10104</v>
      </c>
    </row>
    <row r="43" spans="1:15" x14ac:dyDescent="0.25">
      <c r="A43">
        <v>1</v>
      </c>
      <c r="B43">
        <v>41</v>
      </c>
      <c r="F43" t="s">
        <v>229</v>
      </c>
      <c r="G43" s="16" t="s">
        <v>682</v>
      </c>
      <c r="N43" s="20" t="s">
        <v>1102</v>
      </c>
      <c r="O43" t="s">
        <v>10105</v>
      </c>
    </row>
    <row r="44" spans="1:15" x14ac:dyDescent="0.25">
      <c r="A44">
        <v>1</v>
      </c>
      <c r="B44">
        <v>42</v>
      </c>
      <c r="F44" s="112" t="s">
        <v>1089</v>
      </c>
      <c r="G44" s="112" t="s">
        <v>1157</v>
      </c>
      <c r="N44" t="s">
        <v>247</v>
      </c>
      <c r="O44" t="s">
        <v>10104</v>
      </c>
    </row>
    <row r="45" spans="1:15" x14ac:dyDescent="0.25">
      <c r="A45">
        <v>1</v>
      </c>
      <c r="B45">
        <v>43</v>
      </c>
      <c r="F45" t="s">
        <v>266</v>
      </c>
      <c r="G45" s="16" t="s">
        <v>683</v>
      </c>
      <c r="N45" t="s">
        <v>238</v>
      </c>
      <c r="O45" t="s">
        <v>10104</v>
      </c>
    </row>
    <row r="46" spans="1:15" x14ac:dyDescent="0.25">
      <c r="A46">
        <v>1</v>
      </c>
      <c r="B46">
        <v>44</v>
      </c>
      <c r="F46" s="112" t="s">
        <v>1118</v>
      </c>
      <c r="G46" s="112" t="s">
        <v>1185</v>
      </c>
      <c r="N46" s="19" t="s">
        <v>1117</v>
      </c>
      <c r="O46" t="s">
        <v>10105</v>
      </c>
    </row>
    <row r="47" spans="1:15" x14ac:dyDescent="0.25">
      <c r="A47">
        <v>1</v>
      </c>
      <c r="B47">
        <v>45</v>
      </c>
      <c r="F47" s="112" t="s">
        <v>1079</v>
      </c>
      <c r="G47" s="112" t="s">
        <v>1151</v>
      </c>
      <c r="N47" t="s">
        <v>229</v>
      </c>
      <c r="O47" t="s">
        <v>10104</v>
      </c>
    </row>
    <row r="48" spans="1:15" x14ac:dyDescent="0.25">
      <c r="A48">
        <v>1</v>
      </c>
      <c r="B48">
        <v>46</v>
      </c>
      <c r="F48" s="112" t="s">
        <v>1135</v>
      </c>
      <c r="G48" s="112" t="s">
        <v>1201</v>
      </c>
      <c r="N48" s="19" t="s">
        <v>1089</v>
      </c>
      <c r="O48" t="s">
        <v>10105</v>
      </c>
    </row>
    <row r="49" spans="1:15" x14ac:dyDescent="0.25">
      <c r="A49">
        <v>1</v>
      </c>
      <c r="B49">
        <v>47</v>
      </c>
      <c r="F49" t="s">
        <v>272</v>
      </c>
      <c r="G49" s="16" t="s">
        <v>684</v>
      </c>
      <c r="N49" t="s">
        <v>266</v>
      </c>
      <c r="O49" t="s">
        <v>10104</v>
      </c>
    </row>
    <row r="50" spans="1:15" x14ac:dyDescent="0.25">
      <c r="A50">
        <v>1</v>
      </c>
      <c r="B50">
        <v>48</v>
      </c>
      <c r="F50" t="s">
        <v>453</v>
      </c>
      <c r="G50" s="16" t="s">
        <v>685</v>
      </c>
      <c r="N50" t="s">
        <v>202</v>
      </c>
      <c r="O50" t="s">
        <v>10104</v>
      </c>
    </row>
    <row r="51" spans="1:15" x14ac:dyDescent="0.25">
      <c r="A51">
        <v>1</v>
      </c>
      <c r="B51">
        <v>49</v>
      </c>
      <c r="F51" s="93" t="s">
        <v>1103</v>
      </c>
      <c r="G51" s="93" t="s">
        <v>1170</v>
      </c>
      <c r="N51" s="19" t="s">
        <v>1118</v>
      </c>
      <c r="O51" t="s">
        <v>10105</v>
      </c>
    </row>
    <row r="52" spans="1:15" x14ac:dyDescent="0.25">
      <c r="A52">
        <v>1</v>
      </c>
      <c r="B52">
        <v>50</v>
      </c>
      <c r="F52" s="112" t="s">
        <v>1119</v>
      </c>
      <c r="G52" s="93" t="s">
        <v>1186</v>
      </c>
      <c r="N52" s="19" t="s">
        <v>1079</v>
      </c>
      <c r="O52" t="s">
        <v>10105</v>
      </c>
    </row>
    <row r="53" spans="1:15" x14ac:dyDescent="0.25">
      <c r="A53">
        <v>1</v>
      </c>
      <c r="B53">
        <v>51</v>
      </c>
      <c r="F53" t="s">
        <v>479</v>
      </c>
      <c r="G53" s="16" t="s">
        <v>686</v>
      </c>
      <c r="N53" s="19" t="s">
        <v>1135</v>
      </c>
      <c r="O53" t="s">
        <v>10105</v>
      </c>
    </row>
    <row r="54" spans="1:15" x14ac:dyDescent="0.25">
      <c r="A54">
        <v>1</v>
      </c>
      <c r="B54">
        <v>52</v>
      </c>
      <c r="F54" t="s">
        <v>246</v>
      </c>
      <c r="G54" s="16" t="s">
        <v>687</v>
      </c>
      <c r="N54" t="s">
        <v>272</v>
      </c>
      <c r="O54" t="s">
        <v>10104</v>
      </c>
    </row>
    <row r="55" spans="1:15" x14ac:dyDescent="0.25">
      <c r="A55">
        <v>1</v>
      </c>
      <c r="B55">
        <v>53</v>
      </c>
      <c r="F55" t="s">
        <v>469</v>
      </c>
      <c r="G55" s="16" t="s">
        <v>688</v>
      </c>
      <c r="N55" t="s">
        <v>453</v>
      </c>
      <c r="O55" t="s">
        <v>10104</v>
      </c>
    </row>
    <row r="56" spans="1:15" x14ac:dyDescent="0.25">
      <c r="A56">
        <v>1</v>
      </c>
      <c r="B56">
        <v>54</v>
      </c>
      <c r="F56" t="s">
        <v>240</v>
      </c>
      <c r="G56" s="16" t="s">
        <v>689</v>
      </c>
      <c r="N56" s="15" t="s">
        <v>1103</v>
      </c>
      <c r="O56" t="s">
        <v>10105</v>
      </c>
    </row>
    <row r="57" spans="1:15" x14ac:dyDescent="0.25">
      <c r="A57">
        <v>1</v>
      </c>
      <c r="B57">
        <v>55</v>
      </c>
      <c r="F57" s="93" t="s">
        <v>8373</v>
      </c>
      <c r="G57" s="114" t="s">
        <v>8377</v>
      </c>
      <c r="N57" s="19" t="s">
        <v>1119</v>
      </c>
      <c r="O57" t="s">
        <v>10105</v>
      </c>
    </row>
    <row r="58" spans="1:15" x14ac:dyDescent="0.25">
      <c r="A58">
        <v>1</v>
      </c>
      <c r="B58">
        <v>56</v>
      </c>
      <c r="F58" t="s">
        <v>181</v>
      </c>
      <c r="G58" s="114" t="s">
        <v>11076</v>
      </c>
      <c r="N58" t="s">
        <v>479</v>
      </c>
      <c r="O58" t="s">
        <v>10104</v>
      </c>
    </row>
    <row r="59" spans="1:15" x14ac:dyDescent="0.25">
      <c r="A59">
        <v>1</v>
      </c>
      <c r="B59">
        <v>57</v>
      </c>
      <c r="F59" t="s">
        <v>232</v>
      </c>
      <c r="G59" s="16" t="s">
        <v>690</v>
      </c>
      <c r="N59" t="s">
        <v>246</v>
      </c>
      <c r="O59" t="s">
        <v>10104</v>
      </c>
    </row>
    <row r="60" spans="1:15" x14ac:dyDescent="0.25">
      <c r="A60">
        <v>1</v>
      </c>
      <c r="B60">
        <v>58</v>
      </c>
      <c r="F60" t="s">
        <v>468</v>
      </c>
      <c r="G60" s="16" t="s">
        <v>691</v>
      </c>
      <c r="N60" t="s">
        <v>469</v>
      </c>
      <c r="O60" t="s">
        <v>10104</v>
      </c>
    </row>
    <row r="61" spans="1:15" x14ac:dyDescent="0.25">
      <c r="A61">
        <v>1</v>
      </c>
      <c r="B61">
        <v>59</v>
      </c>
      <c r="F61" s="93" t="s">
        <v>10847</v>
      </c>
      <c r="G61" s="21" t="s">
        <v>10848</v>
      </c>
      <c r="N61" t="s">
        <v>240</v>
      </c>
      <c r="O61" t="s">
        <v>10104</v>
      </c>
    </row>
    <row r="62" spans="1:15" x14ac:dyDescent="0.25">
      <c r="A62">
        <v>1</v>
      </c>
      <c r="B62">
        <v>60</v>
      </c>
      <c r="F62" t="s">
        <v>182</v>
      </c>
      <c r="G62" s="16" t="s">
        <v>692</v>
      </c>
      <c r="N62" s="15" t="s">
        <v>8373</v>
      </c>
      <c r="O62" t="s">
        <v>10105</v>
      </c>
    </row>
    <row r="63" spans="1:15" x14ac:dyDescent="0.25">
      <c r="A63">
        <v>1</v>
      </c>
      <c r="B63">
        <v>61</v>
      </c>
      <c r="F63" t="s">
        <v>192</v>
      </c>
      <c r="G63" s="16" t="s">
        <v>693</v>
      </c>
      <c r="N63" t="s">
        <v>232</v>
      </c>
      <c r="O63" t="s">
        <v>10104</v>
      </c>
    </row>
    <row r="64" spans="1:15" x14ac:dyDescent="0.25">
      <c r="A64">
        <v>1</v>
      </c>
      <c r="B64">
        <v>62</v>
      </c>
      <c r="F64" t="s">
        <v>257</v>
      </c>
      <c r="G64" s="16" t="s">
        <v>694</v>
      </c>
      <c r="N64" t="s">
        <v>468</v>
      </c>
      <c r="O64" t="s">
        <v>10104</v>
      </c>
    </row>
    <row r="65" spans="1:15" x14ac:dyDescent="0.25">
      <c r="A65">
        <v>1</v>
      </c>
      <c r="B65">
        <v>63</v>
      </c>
      <c r="F65" s="112" t="s">
        <v>1136</v>
      </c>
      <c r="G65" s="112" t="s">
        <v>1202</v>
      </c>
      <c r="N65" t="s">
        <v>182</v>
      </c>
      <c r="O65" t="s">
        <v>10104</v>
      </c>
    </row>
    <row r="66" spans="1:15" x14ac:dyDescent="0.25">
      <c r="A66">
        <v>1</v>
      </c>
      <c r="B66">
        <v>64</v>
      </c>
      <c r="F66" t="s">
        <v>200</v>
      </c>
      <c r="G66" s="16" t="s">
        <v>695</v>
      </c>
      <c r="N66" t="s">
        <v>192</v>
      </c>
      <c r="O66" t="s">
        <v>10104</v>
      </c>
    </row>
    <row r="67" spans="1:15" x14ac:dyDescent="0.25">
      <c r="A67">
        <v>1</v>
      </c>
      <c r="B67">
        <v>65</v>
      </c>
      <c r="F67" t="s">
        <v>774</v>
      </c>
      <c r="G67" s="16" t="s">
        <v>696</v>
      </c>
      <c r="N67" t="s">
        <v>257</v>
      </c>
      <c r="O67" t="s">
        <v>10104</v>
      </c>
    </row>
    <row r="68" spans="1:15" x14ac:dyDescent="0.25">
      <c r="A68">
        <v>1</v>
      </c>
      <c r="B68">
        <v>66</v>
      </c>
      <c r="F68" t="s">
        <v>264</v>
      </c>
      <c r="G68" s="16" t="s">
        <v>697</v>
      </c>
      <c r="N68" s="19" t="s">
        <v>1136</v>
      </c>
      <c r="O68" t="s">
        <v>10105</v>
      </c>
    </row>
    <row r="69" spans="1:15" x14ac:dyDescent="0.25">
      <c r="A69">
        <v>1</v>
      </c>
      <c r="B69">
        <v>67</v>
      </c>
      <c r="F69" s="112" t="s">
        <v>1090</v>
      </c>
      <c r="G69" s="112" t="s">
        <v>10820</v>
      </c>
      <c r="N69" t="s">
        <v>200</v>
      </c>
      <c r="O69" t="s">
        <v>10104</v>
      </c>
    </row>
    <row r="70" spans="1:15" x14ac:dyDescent="0.25">
      <c r="A70">
        <v>1</v>
      </c>
      <c r="B70">
        <v>68</v>
      </c>
      <c r="F70" t="s">
        <v>227</v>
      </c>
      <c r="G70" s="16" t="s">
        <v>698</v>
      </c>
      <c r="N70" t="s">
        <v>774</v>
      </c>
      <c r="O70" t="s">
        <v>10104</v>
      </c>
    </row>
    <row r="71" spans="1:15" x14ac:dyDescent="0.25">
      <c r="A71">
        <v>1</v>
      </c>
      <c r="B71">
        <v>69</v>
      </c>
      <c r="F71" s="16" t="s">
        <v>265</v>
      </c>
      <c r="G71" s="16" t="s">
        <v>699</v>
      </c>
      <c r="N71" t="s">
        <v>264</v>
      </c>
      <c r="O71" t="s">
        <v>10104</v>
      </c>
    </row>
    <row r="72" spans="1:15" x14ac:dyDescent="0.25">
      <c r="A72">
        <v>1</v>
      </c>
      <c r="B72">
        <v>70</v>
      </c>
      <c r="F72" t="s">
        <v>465</v>
      </c>
      <c r="G72" s="16" t="s">
        <v>700</v>
      </c>
      <c r="N72" s="19" t="s">
        <v>1090</v>
      </c>
      <c r="O72" t="s">
        <v>10105</v>
      </c>
    </row>
    <row r="73" spans="1:15" x14ac:dyDescent="0.25">
      <c r="A73">
        <v>1</v>
      </c>
      <c r="B73">
        <v>71</v>
      </c>
      <c r="F73" t="s">
        <v>191</v>
      </c>
      <c r="G73" s="16" t="s">
        <v>11078</v>
      </c>
      <c r="N73" t="s">
        <v>227</v>
      </c>
      <c r="O73" t="s">
        <v>10104</v>
      </c>
    </row>
    <row r="74" spans="1:15" x14ac:dyDescent="0.25">
      <c r="A74">
        <v>1</v>
      </c>
      <c r="B74">
        <v>72</v>
      </c>
      <c r="F74" s="112" t="s">
        <v>1120</v>
      </c>
      <c r="G74" s="112" t="s">
        <v>1187</v>
      </c>
      <c r="N74" s="16" t="s">
        <v>265</v>
      </c>
      <c r="O74" t="s">
        <v>10104</v>
      </c>
    </row>
    <row r="75" spans="1:15" x14ac:dyDescent="0.25">
      <c r="A75">
        <v>1</v>
      </c>
      <c r="B75">
        <v>73</v>
      </c>
      <c r="F75" s="112" t="s">
        <v>1080</v>
      </c>
      <c r="G75" s="112" t="s">
        <v>1152</v>
      </c>
      <c r="N75" t="s">
        <v>465</v>
      </c>
      <c r="O75" t="s">
        <v>10104</v>
      </c>
    </row>
    <row r="76" spans="1:15" x14ac:dyDescent="0.25">
      <c r="A76">
        <v>1</v>
      </c>
      <c r="B76">
        <v>74</v>
      </c>
      <c r="F76" t="s">
        <v>190</v>
      </c>
      <c r="G76" s="16" t="s">
        <v>22</v>
      </c>
      <c r="N76" t="s">
        <v>191</v>
      </c>
      <c r="O76" t="s">
        <v>10104</v>
      </c>
    </row>
    <row r="77" spans="1:15" x14ac:dyDescent="0.25">
      <c r="A77">
        <v>1</v>
      </c>
      <c r="B77">
        <v>75</v>
      </c>
      <c r="F77" s="112" t="s">
        <v>1111</v>
      </c>
      <c r="G77" s="112" t="s">
        <v>1178</v>
      </c>
      <c r="N77" s="19" t="s">
        <v>1120</v>
      </c>
      <c r="O77" t="s">
        <v>10105</v>
      </c>
    </row>
    <row r="78" spans="1:15" x14ac:dyDescent="0.25">
      <c r="A78">
        <v>1</v>
      </c>
      <c r="B78">
        <v>76</v>
      </c>
      <c r="F78" t="s">
        <v>474</v>
      </c>
      <c r="G78" s="16" t="s">
        <v>359</v>
      </c>
      <c r="N78" s="19" t="s">
        <v>1080</v>
      </c>
      <c r="O78" t="s">
        <v>10105</v>
      </c>
    </row>
    <row r="79" spans="1:15" x14ac:dyDescent="0.25">
      <c r="A79">
        <v>1</v>
      </c>
      <c r="B79">
        <v>77</v>
      </c>
      <c r="F79" s="112" t="s">
        <v>1091</v>
      </c>
      <c r="G79" s="112" t="s">
        <v>1158</v>
      </c>
      <c r="N79" t="s">
        <v>188</v>
      </c>
      <c r="O79" t="s">
        <v>10104</v>
      </c>
    </row>
    <row r="80" spans="1:15" x14ac:dyDescent="0.25">
      <c r="A80">
        <v>1</v>
      </c>
      <c r="B80">
        <v>78</v>
      </c>
      <c r="F80" t="s">
        <v>282</v>
      </c>
      <c r="G80" s="16" t="s">
        <v>360</v>
      </c>
      <c r="N80" t="s">
        <v>190</v>
      </c>
      <c r="O80" t="s">
        <v>10104</v>
      </c>
    </row>
    <row r="81" spans="1:15" x14ac:dyDescent="0.25">
      <c r="A81">
        <v>1</v>
      </c>
      <c r="B81">
        <v>79</v>
      </c>
      <c r="F81" t="s">
        <v>219</v>
      </c>
      <c r="G81" s="16" t="s">
        <v>361</v>
      </c>
      <c r="N81" s="19" t="s">
        <v>1111</v>
      </c>
      <c r="O81" t="s">
        <v>10105</v>
      </c>
    </row>
    <row r="82" spans="1:15" x14ac:dyDescent="0.25">
      <c r="A82">
        <v>1</v>
      </c>
      <c r="B82">
        <v>80</v>
      </c>
      <c r="F82" s="16" t="s">
        <v>286</v>
      </c>
      <c r="G82" s="16" t="s">
        <v>11079</v>
      </c>
      <c r="N82" t="s">
        <v>474</v>
      </c>
      <c r="O82" t="s">
        <v>10104</v>
      </c>
    </row>
    <row r="83" spans="1:15" x14ac:dyDescent="0.25">
      <c r="A83">
        <v>1</v>
      </c>
      <c r="B83">
        <v>81</v>
      </c>
      <c r="F83" t="s">
        <v>218</v>
      </c>
      <c r="G83" s="16" t="s">
        <v>362</v>
      </c>
      <c r="N83" s="19" t="s">
        <v>1091</v>
      </c>
      <c r="O83" t="s">
        <v>10105</v>
      </c>
    </row>
    <row r="84" spans="1:15" x14ac:dyDescent="0.25">
      <c r="A84">
        <v>1</v>
      </c>
      <c r="B84">
        <v>82</v>
      </c>
      <c r="F84" s="112" t="s">
        <v>1137</v>
      </c>
      <c r="G84" s="112" t="s">
        <v>1203</v>
      </c>
      <c r="N84" t="s">
        <v>282</v>
      </c>
      <c r="O84" t="s">
        <v>10104</v>
      </c>
    </row>
    <row r="85" spans="1:15" x14ac:dyDescent="0.25">
      <c r="A85">
        <v>1</v>
      </c>
      <c r="B85">
        <v>83</v>
      </c>
      <c r="F85" s="112" t="s">
        <v>1138</v>
      </c>
      <c r="G85" s="112" t="s">
        <v>1204</v>
      </c>
      <c r="N85" t="s">
        <v>219</v>
      </c>
      <c r="O85" t="s">
        <v>10104</v>
      </c>
    </row>
    <row r="86" spans="1:15" x14ac:dyDescent="0.25">
      <c r="A86">
        <v>1</v>
      </c>
      <c r="B86">
        <v>84</v>
      </c>
      <c r="F86" t="s">
        <v>269</v>
      </c>
      <c r="G86" s="16" t="s">
        <v>363</v>
      </c>
      <c r="N86" s="16" t="s">
        <v>286</v>
      </c>
      <c r="O86" t="s">
        <v>10104</v>
      </c>
    </row>
    <row r="87" spans="1:15" x14ac:dyDescent="0.25">
      <c r="A87">
        <v>1</v>
      </c>
      <c r="B87">
        <v>85</v>
      </c>
      <c r="F87" t="s">
        <v>248</v>
      </c>
      <c r="G87" s="16" t="s">
        <v>364</v>
      </c>
      <c r="N87" t="s">
        <v>218</v>
      </c>
      <c r="O87" t="s">
        <v>10104</v>
      </c>
    </row>
    <row r="88" spans="1:15" x14ac:dyDescent="0.25">
      <c r="A88">
        <v>1</v>
      </c>
      <c r="B88">
        <v>86</v>
      </c>
      <c r="F88" t="s">
        <v>451</v>
      </c>
      <c r="G88" s="16" t="s">
        <v>365</v>
      </c>
      <c r="N88" s="19" t="s">
        <v>1137</v>
      </c>
      <c r="O88" t="s">
        <v>10105</v>
      </c>
    </row>
    <row r="89" spans="1:15" x14ac:dyDescent="0.25">
      <c r="A89">
        <v>1</v>
      </c>
      <c r="B89">
        <v>87</v>
      </c>
      <c r="F89" s="112" t="s">
        <v>1092</v>
      </c>
      <c r="G89" s="112" t="s">
        <v>1159</v>
      </c>
      <c r="N89" s="19" t="s">
        <v>1138</v>
      </c>
      <c r="O89" t="s">
        <v>10105</v>
      </c>
    </row>
    <row r="90" spans="1:15" x14ac:dyDescent="0.25">
      <c r="A90">
        <v>1</v>
      </c>
      <c r="B90">
        <v>88</v>
      </c>
      <c r="F90" t="s">
        <v>237</v>
      </c>
      <c r="G90" s="16" t="s">
        <v>366</v>
      </c>
      <c r="N90" t="s">
        <v>269</v>
      </c>
      <c r="O90" t="s">
        <v>10104</v>
      </c>
    </row>
    <row r="91" spans="1:15" x14ac:dyDescent="0.25">
      <c r="A91">
        <v>1</v>
      </c>
      <c r="B91">
        <v>89</v>
      </c>
      <c r="F91" s="112" t="s">
        <v>1093</v>
      </c>
      <c r="G91" s="112" t="s">
        <v>1160</v>
      </c>
      <c r="N91" t="s">
        <v>248</v>
      </c>
      <c r="O91" t="s">
        <v>10104</v>
      </c>
    </row>
    <row r="92" spans="1:15" x14ac:dyDescent="0.25">
      <c r="A92">
        <v>1</v>
      </c>
      <c r="B92">
        <v>90</v>
      </c>
      <c r="F92" s="112" t="s">
        <v>1131</v>
      </c>
      <c r="G92" s="112" t="s">
        <v>1197</v>
      </c>
      <c r="N92" t="s">
        <v>451</v>
      </c>
      <c r="O92" t="s">
        <v>10104</v>
      </c>
    </row>
    <row r="93" spans="1:15" x14ac:dyDescent="0.25">
      <c r="A93">
        <v>1</v>
      </c>
      <c r="B93">
        <v>91</v>
      </c>
      <c r="F93" t="s">
        <v>193</v>
      </c>
      <c r="G93" s="16" t="s">
        <v>367</v>
      </c>
      <c r="N93" s="19" t="s">
        <v>1092</v>
      </c>
      <c r="O93" t="s">
        <v>10105</v>
      </c>
    </row>
    <row r="94" spans="1:15" x14ac:dyDescent="0.25">
      <c r="A94">
        <v>1</v>
      </c>
      <c r="B94">
        <v>92</v>
      </c>
      <c r="F94" s="93" t="s">
        <v>1121</v>
      </c>
      <c r="G94" s="93" t="s">
        <v>1188</v>
      </c>
      <c r="N94" t="s">
        <v>237</v>
      </c>
      <c r="O94" t="s">
        <v>10104</v>
      </c>
    </row>
    <row r="95" spans="1:15" x14ac:dyDescent="0.25">
      <c r="A95">
        <v>1</v>
      </c>
      <c r="B95">
        <v>93</v>
      </c>
      <c r="F95" t="s">
        <v>228</v>
      </c>
      <c r="G95" s="16" t="s">
        <v>1057</v>
      </c>
      <c r="N95" s="19" t="s">
        <v>1093</v>
      </c>
      <c r="O95" t="s">
        <v>10105</v>
      </c>
    </row>
    <row r="96" spans="1:15" x14ac:dyDescent="0.25">
      <c r="A96">
        <v>1</v>
      </c>
      <c r="B96">
        <v>94</v>
      </c>
      <c r="F96" s="93" t="s">
        <v>1122</v>
      </c>
      <c r="G96" s="93" t="s">
        <v>1189</v>
      </c>
      <c r="N96" s="19" t="s">
        <v>1131</v>
      </c>
      <c r="O96" t="s">
        <v>10105</v>
      </c>
    </row>
    <row r="97" spans="1:15" x14ac:dyDescent="0.25">
      <c r="A97">
        <v>1</v>
      </c>
      <c r="B97">
        <v>95</v>
      </c>
      <c r="F97" s="112" t="s">
        <v>1081</v>
      </c>
      <c r="G97" s="112" t="s">
        <v>1153</v>
      </c>
      <c r="N97" t="s">
        <v>193</v>
      </c>
      <c r="O97" t="s">
        <v>10104</v>
      </c>
    </row>
    <row r="98" spans="1:15" x14ac:dyDescent="0.25">
      <c r="A98">
        <v>1</v>
      </c>
      <c r="B98">
        <v>96</v>
      </c>
      <c r="F98" s="112" t="s">
        <v>1132</v>
      </c>
      <c r="G98" s="112" t="s">
        <v>1198</v>
      </c>
      <c r="N98" s="15" t="s">
        <v>1121</v>
      </c>
      <c r="O98" t="s">
        <v>10105</v>
      </c>
    </row>
    <row r="99" spans="1:15" x14ac:dyDescent="0.25">
      <c r="A99">
        <v>1</v>
      </c>
      <c r="B99">
        <v>97</v>
      </c>
      <c r="F99" t="s">
        <v>457</v>
      </c>
      <c r="G99" s="16" t="s">
        <v>1035</v>
      </c>
      <c r="N99" t="s">
        <v>228</v>
      </c>
      <c r="O99" t="s">
        <v>10104</v>
      </c>
    </row>
    <row r="100" spans="1:15" x14ac:dyDescent="0.25">
      <c r="A100">
        <v>1</v>
      </c>
      <c r="B100">
        <v>98</v>
      </c>
      <c r="F100" t="s">
        <v>211</v>
      </c>
      <c r="G100" s="16" t="s">
        <v>1036</v>
      </c>
      <c r="N100" s="15" t="s">
        <v>1122</v>
      </c>
      <c r="O100" t="s">
        <v>10105</v>
      </c>
    </row>
    <row r="101" spans="1:15" x14ac:dyDescent="0.25">
      <c r="A101">
        <v>1</v>
      </c>
      <c r="B101">
        <v>99</v>
      </c>
      <c r="F101" s="93" t="s">
        <v>9922</v>
      </c>
      <c r="G101" s="114" t="s">
        <v>9923</v>
      </c>
      <c r="N101" s="19" t="s">
        <v>1081</v>
      </c>
      <c r="O101" t="s">
        <v>10105</v>
      </c>
    </row>
    <row r="102" spans="1:15" x14ac:dyDescent="0.25">
      <c r="A102">
        <v>1</v>
      </c>
      <c r="B102">
        <v>100</v>
      </c>
      <c r="F102" t="s">
        <v>463</v>
      </c>
      <c r="G102" s="16" t="s">
        <v>1037</v>
      </c>
      <c r="N102" s="19" t="s">
        <v>1132</v>
      </c>
      <c r="O102" t="s">
        <v>10105</v>
      </c>
    </row>
    <row r="103" spans="1:15" x14ac:dyDescent="0.25">
      <c r="A103">
        <v>1</v>
      </c>
      <c r="B103">
        <v>101</v>
      </c>
      <c r="F103" t="s">
        <v>477</v>
      </c>
      <c r="G103" s="16" t="s">
        <v>1038</v>
      </c>
      <c r="N103" t="s">
        <v>457</v>
      </c>
      <c r="O103" t="s">
        <v>10104</v>
      </c>
    </row>
    <row r="104" spans="1:15" x14ac:dyDescent="0.25">
      <c r="A104">
        <v>1</v>
      </c>
      <c r="B104">
        <v>102</v>
      </c>
      <c r="F104" t="s">
        <v>10984</v>
      </c>
      <c r="G104" s="16" t="s">
        <v>10985</v>
      </c>
      <c r="N104" t="s">
        <v>211</v>
      </c>
      <c r="O104" t="s">
        <v>10104</v>
      </c>
    </row>
    <row r="105" spans="1:15" x14ac:dyDescent="0.25">
      <c r="A105">
        <v>1</v>
      </c>
      <c r="B105">
        <v>103</v>
      </c>
      <c r="F105" t="s">
        <v>274</v>
      </c>
      <c r="G105" s="16" t="s">
        <v>1039</v>
      </c>
      <c r="N105" s="15" t="s">
        <v>9922</v>
      </c>
      <c r="O105" t="s">
        <v>10104</v>
      </c>
    </row>
    <row r="106" spans="1:15" x14ac:dyDescent="0.25">
      <c r="A106">
        <v>1</v>
      </c>
      <c r="B106">
        <v>104</v>
      </c>
      <c r="F106" s="112" t="s">
        <v>1133</v>
      </c>
      <c r="G106" s="112" t="s">
        <v>1199</v>
      </c>
      <c r="N106" t="s">
        <v>463</v>
      </c>
      <c r="O106" t="s">
        <v>10104</v>
      </c>
    </row>
    <row r="107" spans="1:15" x14ac:dyDescent="0.25">
      <c r="A107">
        <v>1</v>
      </c>
      <c r="B107">
        <v>105</v>
      </c>
      <c r="F107" t="s">
        <v>459</v>
      </c>
      <c r="G107" s="16" t="s">
        <v>1040</v>
      </c>
      <c r="N107" t="s">
        <v>477</v>
      </c>
      <c r="O107" t="s">
        <v>10104</v>
      </c>
    </row>
    <row r="108" spans="1:15" x14ac:dyDescent="0.25">
      <c r="A108">
        <v>1</v>
      </c>
      <c r="B108">
        <v>106</v>
      </c>
      <c r="F108" t="s">
        <v>277</v>
      </c>
      <c r="G108" s="16" t="s">
        <v>1041</v>
      </c>
      <c r="N108" t="s">
        <v>274</v>
      </c>
      <c r="O108" t="s">
        <v>10104</v>
      </c>
    </row>
    <row r="109" spans="1:15" x14ac:dyDescent="0.25">
      <c r="A109">
        <v>1</v>
      </c>
      <c r="B109">
        <v>107</v>
      </c>
      <c r="F109" t="s">
        <v>242</v>
      </c>
      <c r="G109" s="16" t="s">
        <v>1042</v>
      </c>
      <c r="N109" s="19" t="s">
        <v>1133</v>
      </c>
      <c r="O109" t="s">
        <v>10105</v>
      </c>
    </row>
    <row r="110" spans="1:15" x14ac:dyDescent="0.25">
      <c r="A110">
        <v>1</v>
      </c>
      <c r="B110">
        <v>108</v>
      </c>
      <c r="F110" t="s">
        <v>233</v>
      </c>
      <c r="G110" s="16" t="s">
        <v>1043</v>
      </c>
      <c r="N110" t="s">
        <v>459</v>
      </c>
      <c r="O110" t="s">
        <v>10104</v>
      </c>
    </row>
    <row r="111" spans="1:15" x14ac:dyDescent="0.25">
      <c r="A111">
        <v>1</v>
      </c>
      <c r="B111">
        <v>109</v>
      </c>
      <c r="F111" s="112" t="s">
        <v>1086</v>
      </c>
      <c r="G111" s="112" t="s">
        <v>11071</v>
      </c>
      <c r="N111" t="s">
        <v>277</v>
      </c>
      <c r="O111" t="s">
        <v>10104</v>
      </c>
    </row>
    <row r="112" spans="1:15" x14ac:dyDescent="0.25">
      <c r="A112">
        <v>1</v>
      </c>
      <c r="B112">
        <v>110</v>
      </c>
      <c r="F112" t="s">
        <v>179</v>
      </c>
      <c r="G112" s="16" t="s">
        <v>368</v>
      </c>
      <c r="N112" t="s">
        <v>242</v>
      </c>
      <c r="O112" t="s">
        <v>10105</v>
      </c>
    </row>
    <row r="113" spans="1:15" x14ac:dyDescent="0.25">
      <c r="A113">
        <v>1</v>
      </c>
      <c r="B113">
        <v>111</v>
      </c>
      <c r="F113" t="s">
        <v>273</v>
      </c>
      <c r="G113" s="16" t="s">
        <v>369</v>
      </c>
      <c r="N113" t="s">
        <v>233</v>
      </c>
      <c r="O113" t="s">
        <v>10104</v>
      </c>
    </row>
    <row r="114" spans="1:15" x14ac:dyDescent="0.25">
      <c r="A114">
        <v>1</v>
      </c>
      <c r="B114">
        <v>112</v>
      </c>
      <c r="F114" t="s">
        <v>259</v>
      </c>
      <c r="G114" s="16" t="s">
        <v>370</v>
      </c>
      <c r="N114" t="s">
        <v>179</v>
      </c>
      <c r="O114" t="s">
        <v>10104</v>
      </c>
    </row>
    <row r="115" spans="1:15" x14ac:dyDescent="0.25">
      <c r="A115">
        <v>1</v>
      </c>
      <c r="B115">
        <v>113</v>
      </c>
      <c r="F115" s="112" t="s">
        <v>1082</v>
      </c>
      <c r="G115" s="112" t="s">
        <v>1154</v>
      </c>
      <c r="N115" t="s">
        <v>273</v>
      </c>
      <c r="O115" t="s">
        <v>10104</v>
      </c>
    </row>
    <row r="116" spans="1:15" x14ac:dyDescent="0.25">
      <c r="A116">
        <v>1</v>
      </c>
      <c r="B116">
        <v>114</v>
      </c>
      <c r="F116" s="112" t="s">
        <v>1123</v>
      </c>
      <c r="G116" s="112" t="s">
        <v>1190</v>
      </c>
      <c r="N116" t="s">
        <v>259</v>
      </c>
      <c r="O116" t="s">
        <v>10104</v>
      </c>
    </row>
    <row r="117" spans="1:15" x14ac:dyDescent="0.25">
      <c r="A117">
        <v>1</v>
      </c>
      <c r="B117">
        <v>115</v>
      </c>
      <c r="F117" t="s">
        <v>467</v>
      </c>
      <c r="G117" s="16" t="s">
        <v>371</v>
      </c>
      <c r="N117" s="19" t="s">
        <v>1082</v>
      </c>
      <c r="O117" t="s">
        <v>10105</v>
      </c>
    </row>
    <row r="118" spans="1:15" x14ac:dyDescent="0.25">
      <c r="A118">
        <v>1</v>
      </c>
      <c r="B118">
        <v>116</v>
      </c>
      <c r="F118" t="s">
        <v>268</v>
      </c>
      <c r="G118" s="16" t="s">
        <v>863</v>
      </c>
      <c r="N118" s="19" t="s">
        <v>1123</v>
      </c>
      <c r="O118" t="s">
        <v>10105</v>
      </c>
    </row>
    <row r="119" spans="1:15" x14ac:dyDescent="0.25">
      <c r="A119">
        <v>1</v>
      </c>
      <c r="B119">
        <v>117</v>
      </c>
      <c r="F119" s="112" t="s">
        <v>1071</v>
      </c>
      <c r="G119" s="112" t="s">
        <v>1144</v>
      </c>
      <c r="N119" t="s">
        <v>467</v>
      </c>
      <c r="O119" t="s">
        <v>10104</v>
      </c>
    </row>
    <row r="120" spans="1:15" x14ac:dyDescent="0.25">
      <c r="A120">
        <v>1</v>
      </c>
      <c r="B120">
        <v>118</v>
      </c>
      <c r="F120" t="s">
        <v>449</v>
      </c>
      <c r="G120" s="16" t="s">
        <v>864</v>
      </c>
      <c r="N120" t="s">
        <v>268</v>
      </c>
      <c r="O120" t="s">
        <v>10104</v>
      </c>
    </row>
    <row r="121" spans="1:15" x14ac:dyDescent="0.25">
      <c r="A121">
        <v>1</v>
      </c>
      <c r="B121">
        <v>119</v>
      </c>
      <c r="F121" s="112" t="s">
        <v>1124</v>
      </c>
      <c r="G121" s="21" t="s">
        <v>9960</v>
      </c>
      <c r="N121" s="19" t="s">
        <v>1071</v>
      </c>
      <c r="O121" t="s">
        <v>10105</v>
      </c>
    </row>
    <row r="122" spans="1:15" x14ac:dyDescent="0.25">
      <c r="A122">
        <v>1</v>
      </c>
      <c r="B122">
        <v>120</v>
      </c>
      <c r="F122" t="s">
        <v>470</v>
      </c>
      <c r="G122" s="16" t="s">
        <v>865</v>
      </c>
      <c r="N122" s="19" t="s">
        <v>1083</v>
      </c>
      <c r="O122" t="s">
        <v>10105</v>
      </c>
    </row>
    <row r="123" spans="1:15" x14ac:dyDescent="0.25">
      <c r="A123">
        <v>1</v>
      </c>
      <c r="B123">
        <v>121</v>
      </c>
      <c r="F123" t="s">
        <v>217</v>
      </c>
      <c r="G123" s="16" t="s">
        <v>10840</v>
      </c>
      <c r="N123" t="s">
        <v>449</v>
      </c>
      <c r="O123" t="s">
        <v>10104</v>
      </c>
    </row>
    <row r="124" spans="1:15" x14ac:dyDescent="0.25">
      <c r="A124">
        <v>1</v>
      </c>
      <c r="B124">
        <v>122</v>
      </c>
      <c r="F124" s="112" t="s">
        <v>1087</v>
      </c>
      <c r="G124" s="112" t="s">
        <v>10844</v>
      </c>
      <c r="N124" s="19" t="s">
        <v>1124</v>
      </c>
      <c r="O124" t="s">
        <v>10105</v>
      </c>
    </row>
    <row r="125" spans="1:15" x14ac:dyDescent="0.25">
      <c r="A125">
        <v>1</v>
      </c>
      <c r="B125">
        <v>123</v>
      </c>
      <c r="F125" t="s">
        <v>270</v>
      </c>
      <c r="G125" s="16" t="s">
        <v>866</v>
      </c>
      <c r="N125" t="s">
        <v>470</v>
      </c>
      <c r="O125" t="s">
        <v>10104</v>
      </c>
    </row>
    <row r="126" spans="1:15" x14ac:dyDescent="0.25">
      <c r="A126">
        <v>1</v>
      </c>
      <c r="B126">
        <v>124</v>
      </c>
      <c r="F126" s="112" t="s">
        <v>1084</v>
      </c>
      <c r="G126" s="112" t="s">
        <v>1155</v>
      </c>
      <c r="N126" t="s">
        <v>270</v>
      </c>
      <c r="O126" t="s">
        <v>10104</v>
      </c>
    </row>
    <row r="127" spans="1:15" x14ac:dyDescent="0.25">
      <c r="A127">
        <v>1</v>
      </c>
      <c r="B127">
        <v>125</v>
      </c>
      <c r="F127" t="s">
        <v>461</v>
      </c>
      <c r="G127" s="16" t="s">
        <v>867</v>
      </c>
      <c r="N127" s="19" t="s">
        <v>1084</v>
      </c>
      <c r="O127" t="s">
        <v>10105</v>
      </c>
    </row>
    <row r="128" spans="1:15" x14ac:dyDescent="0.25">
      <c r="A128">
        <v>1</v>
      </c>
      <c r="B128">
        <v>126</v>
      </c>
      <c r="F128" t="s">
        <v>245</v>
      </c>
      <c r="G128" s="16" t="s">
        <v>868</v>
      </c>
      <c r="N128" t="s">
        <v>461</v>
      </c>
      <c r="O128" t="s">
        <v>10104</v>
      </c>
    </row>
    <row r="129" spans="1:15" x14ac:dyDescent="0.25">
      <c r="A129">
        <v>1</v>
      </c>
      <c r="B129">
        <v>127</v>
      </c>
      <c r="F129" s="112" t="s">
        <v>1094</v>
      </c>
      <c r="G129" s="112" t="s">
        <v>1161</v>
      </c>
      <c r="N129" t="s">
        <v>245</v>
      </c>
      <c r="O129" t="s">
        <v>10104</v>
      </c>
    </row>
    <row r="130" spans="1:15" x14ac:dyDescent="0.25">
      <c r="A130">
        <v>1</v>
      </c>
      <c r="B130">
        <v>128</v>
      </c>
      <c r="F130" t="s">
        <v>201</v>
      </c>
      <c r="G130" s="16" t="s">
        <v>1021</v>
      </c>
      <c r="N130" s="19" t="s">
        <v>1094</v>
      </c>
      <c r="O130" t="s">
        <v>10105</v>
      </c>
    </row>
    <row r="131" spans="1:15" x14ac:dyDescent="0.25">
      <c r="A131">
        <v>1</v>
      </c>
      <c r="B131">
        <v>129</v>
      </c>
      <c r="F131" t="s">
        <v>484</v>
      </c>
      <c r="G131" s="16" t="s">
        <v>869</v>
      </c>
      <c r="N131" t="s">
        <v>201</v>
      </c>
      <c r="O131" t="s">
        <v>10104</v>
      </c>
    </row>
    <row r="132" spans="1:15" x14ac:dyDescent="0.25">
      <c r="A132">
        <v>1</v>
      </c>
      <c r="B132">
        <v>130</v>
      </c>
      <c r="F132" s="112" t="s">
        <v>1125</v>
      </c>
      <c r="G132" s="112" t="s">
        <v>1191</v>
      </c>
      <c r="N132" t="s">
        <v>484</v>
      </c>
      <c r="O132" t="s">
        <v>10104</v>
      </c>
    </row>
    <row r="133" spans="1:15" x14ac:dyDescent="0.25">
      <c r="A133">
        <v>1</v>
      </c>
      <c r="B133">
        <v>131</v>
      </c>
      <c r="F133" s="112" t="s">
        <v>1104</v>
      </c>
      <c r="G133" s="112" t="s">
        <v>1171</v>
      </c>
      <c r="N133" s="19" t="s">
        <v>1125</v>
      </c>
      <c r="O133" t="s">
        <v>10105</v>
      </c>
    </row>
    <row r="134" spans="1:15" x14ac:dyDescent="0.25">
      <c r="A134">
        <v>1</v>
      </c>
      <c r="B134">
        <v>132</v>
      </c>
      <c r="F134" s="16" t="s">
        <v>174</v>
      </c>
      <c r="G134" s="16" t="s">
        <v>870</v>
      </c>
      <c r="N134" s="19" t="s">
        <v>1104</v>
      </c>
      <c r="O134" t="s">
        <v>10105</v>
      </c>
    </row>
    <row r="135" spans="1:15" x14ac:dyDescent="0.25">
      <c r="A135">
        <v>1</v>
      </c>
      <c r="B135">
        <v>133</v>
      </c>
      <c r="F135" s="93" t="s">
        <v>1072</v>
      </c>
      <c r="G135" s="11" t="s">
        <v>1145</v>
      </c>
      <c r="N135" s="16" t="s">
        <v>174</v>
      </c>
      <c r="O135" t="s">
        <v>10104</v>
      </c>
    </row>
    <row r="136" spans="1:15" x14ac:dyDescent="0.25">
      <c r="A136">
        <v>1</v>
      </c>
      <c r="B136">
        <v>134</v>
      </c>
      <c r="F136" t="s">
        <v>849</v>
      </c>
      <c r="G136" s="16" t="s">
        <v>871</v>
      </c>
      <c r="N136" s="15" t="s">
        <v>1072</v>
      </c>
      <c r="O136" t="s">
        <v>10105</v>
      </c>
    </row>
    <row r="137" spans="1:15" x14ac:dyDescent="0.25">
      <c r="A137">
        <v>1</v>
      </c>
      <c r="B137">
        <v>135</v>
      </c>
      <c r="F137" t="s">
        <v>473</v>
      </c>
      <c r="G137" s="16" t="s">
        <v>872</v>
      </c>
      <c r="N137" t="s">
        <v>849</v>
      </c>
      <c r="O137" t="s">
        <v>10104</v>
      </c>
    </row>
    <row r="138" spans="1:15" x14ac:dyDescent="0.25">
      <c r="A138">
        <v>1</v>
      </c>
      <c r="B138">
        <v>136</v>
      </c>
      <c r="F138" s="112" t="s">
        <v>1095</v>
      </c>
      <c r="G138" s="112" t="s">
        <v>1162</v>
      </c>
      <c r="N138" t="s">
        <v>473</v>
      </c>
      <c r="O138" t="s">
        <v>10104</v>
      </c>
    </row>
    <row r="139" spans="1:15" x14ac:dyDescent="0.25">
      <c r="A139">
        <v>1</v>
      </c>
      <c r="B139">
        <v>137</v>
      </c>
      <c r="F139" t="s">
        <v>250</v>
      </c>
      <c r="G139" s="16" t="s">
        <v>873</v>
      </c>
      <c r="N139" s="19" t="s">
        <v>1095</v>
      </c>
      <c r="O139" t="s">
        <v>10105</v>
      </c>
    </row>
    <row r="140" spans="1:15" x14ac:dyDescent="0.25">
      <c r="A140">
        <v>1</v>
      </c>
      <c r="B140">
        <v>138</v>
      </c>
      <c r="F140" t="s">
        <v>178</v>
      </c>
      <c r="G140" s="16" t="s">
        <v>874</v>
      </c>
      <c r="N140" t="s">
        <v>217</v>
      </c>
      <c r="O140" t="s">
        <v>10104</v>
      </c>
    </row>
    <row r="141" spans="1:15" x14ac:dyDescent="0.25">
      <c r="A141">
        <v>1</v>
      </c>
      <c r="B141">
        <v>139</v>
      </c>
      <c r="F141" t="s">
        <v>225</v>
      </c>
      <c r="G141" s="16" t="s">
        <v>875</v>
      </c>
      <c r="N141" t="s">
        <v>250</v>
      </c>
      <c r="O141" t="s">
        <v>10104</v>
      </c>
    </row>
    <row r="142" spans="1:15" x14ac:dyDescent="0.25">
      <c r="A142">
        <v>1</v>
      </c>
      <c r="B142">
        <v>140</v>
      </c>
      <c r="F142" t="s">
        <v>275</v>
      </c>
      <c r="G142" s="16" t="s">
        <v>876</v>
      </c>
      <c r="N142" t="s">
        <v>178</v>
      </c>
      <c r="O142" t="s">
        <v>10104</v>
      </c>
    </row>
    <row r="143" spans="1:15" x14ac:dyDescent="0.25">
      <c r="A143">
        <v>1</v>
      </c>
      <c r="B143">
        <v>141</v>
      </c>
      <c r="F143" t="s">
        <v>936</v>
      </c>
      <c r="G143" t="s">
        <v>937</v>
      </c>
      <c r="N143" t="s">
        <v>225</v>
      </c>
      <c r="O143" t="s">
        <v>10104</v>
      </c>
    </row>
    <row r="144" spans="1:15" x14ac:dyDescent="0.25">
      <c r="A144">
        <v>1</v>
      </c>
      <c r="B144">
        <v>142</v>
      </c>
      <c r="F144" s="112" t="s">
        <v>1096</v>
      </c>
      <c r="G144" s="112" t="s">
        <v>1163</v>
      </c>
      <c r="N144" t="s">
        <v>275</v>
      </c>
      <c r="O144" t="s">
        <v>10104</v>
      </c>
    </row>
    <row r="145" spans="1:15" x14ac:dyDescent="0.25">
      <c r="A145">
        <v>1</v>
      </c>
      <c r="B145">
        <v>143</v>
      </c>
      <c r="F145" t="s">
        <v>226</v>
      </c>
      <c r="G145" s="16" t="s">
        <v>877</v>
      </c>
      <c r="N145" t="s">
        <v>936</v>
      </c>
      <c r="O145" t="s">
        <v>10105</v>
      </c>
    </row>
    <row r="146" spans="1:15" x14ac:dyDescent="0.25">
      <c r="A146">
        <v>1</v>
      </c>
      <c r="B146">
        <v>144</v>
      </c>
      <c r="F146" t="s">
        <v>198</v>
      </c>
      <c r="G146" s="16" t="s">
        <v>878</v>
      </c>
      <c r="N146" s="19" t="s">
        <v>1096</v>
      </c>
      <c r="O146" t="s">
        <v>10105</v>
      </c>
    </row>
    <row r="147" spans="1:15" x14ac:dyDescent="0.25">
      <c r="A147">
        <v>1</v>
      </c>
      <c r="B147">
        <v>145</v>
      </c>
      <c r="F147" t="s">
        <v>185</v>
      </c>
      <c r="G147" s="16" t="s">
        <v>879</v>
      </c>
      <c r="N147" t="s">
        <v>226</v>
      </c>
      <c r="O147" t="s">
        <v>10104</v>
      </c>
    </row>
    <row r="148" spans="1:15" x14ac:dyDescent="0.25">
      <c r="A148">
        <v>1</v>
      </c>
      <c r="B148">
        <v>146</v>
      </c>
      <c r="F148" t="s">
        <v>222</v>
      </c>
      <c r="G148" s="16" t="s">
        <v>880</v>
      </c>
      <c r="N148" t="s">
        <v>198</v>
      </c>
      <c r="O148" t="s">
        <v>10104</v>
      </c>
    </row>
    <row r="149" spans="1:15" x14ac:dyDescent="0.25">
      <c r="A149">
        <v>1</v>
      </c>
      <c r="B149">
        <v>147</v>
      </c>
      <c r="F149" t="s">
        <v>447</v>
      </c>
      <c r="G149" s="16" t="s">
        <v>881</v>
      </c>
      <c r="N149" t="s">
        <v>185</v>
      </c>
      <c r="O149" t="s">
        <v>10104</v>
      </c>
    </row>
    <row r="150" spans="1:15" x14ac:dyDescent="0.25">
      <c r="A150">
        <v>1</v>
      </c>
      <c r="B150">
        <v>148</v>
      </c>
      <c r="F150" t="s">
        <v>276</v>
      </c>
      <c r="G150" s="16" t="s">
        <v>882</v>
      </c>
      <c r="N150" t="s">
        <v>222</v>
      </c>
      <c r="O150" t="s">
        <v>10104</v>
      </c>
    </row>
    <row r="151" spans="1:15" x14ac:dyDescent="0.25">
      <c r="A151">
        <v>1</v>
      </c>
      <c r="B151">
        <v>149</v>
      </c>
      <c r="F151" t="s">
        <v>799</v>
      </c>
      <c r="G151" s="16" t="s">
        <v>883</v>
      </c>
      <c r="N151" t="s">
        <v>447</v>
      </c>
      <c r="O151" t="s">
        <v>10104</v>
      </c>
    </row>
    <row r="152" spans="1:15" x14ac:dyDescent="0.25">
      <c r="A152">
        <v>1</v>
      </c>
      <c r="B152">
        <v>150</v>
      </c>
      <c r="F152" t="s">
        <v>448</v>
      </c>
      <c r="G152" s="16" t="s">
        <v>884</v>
      </c>
      <c r="N152" t="s">
        <v>276</v>
      </c>
      <c r="O152" t="s">
        <v>10104</v>
      </c>
    </row>
    <row r="153" spans="1:15" x14ac:dyDescent="0.25">
      <c r="A153">
        <v>1</v>
      </c>
      <c r="B153">
        <v>151</v>
      </c>
      <c r="F153" t="s">
        <v>204</v>
      </c>
      <c r="G153" s="16" t="s">
        <v>885</v>
      </c>
      <c r="N153" t="s">
        <v>799</v>
      </c>
      <c r="O153" t="s">
        <v>10105</v>
      </c>
    </row>
    <row r="154" spans="1:15" x14ac:dyDescent="0.25">
      <c r="A154">
        <v>1</v>
      </c>
      <c r="B154">
        <v>152</v>
      </c>
      <c r="F154" t="s">
        <v>177</v>
      </c>
      <c r="G154" s="16" t="s">
        <v>886</v>
      </c>
      <c r="N154" t="s">
        <v>448</v>
      </c>
      <c r="O154" t="s">
        <v>10104</v>
      </c>
    </row>
    <row r="155" spans="1:15" x14ac:dyDescent="0.25">
      <c r="A155">
        <v>1</v>
      </c>
      <c r="B155">
        <v>153</v>
      </c>
      <c r="F155" t="s">
        <v>261</v>
      </c>
      <c r="G155" s="16" t="s">
        <v>887</v>
      </c>
      <c r="N155" t="s">
        <v>204</v>
      </c>
      <c r="O155" t="s">
        <v>10104</v>
      </c>
    </row>
    <row r="156" spans="1:15" x14ac:dyDescent="0.25">
      <c r="A156">
        <v>1</v>
      </c>
      <c r="B156">
        <v>154</v>
      </c>
      <c r="F156" t="s">
        <v>271</v>
      </c>
      <c r="G156" s="16" t="s">
        <v>888</v>
      </c>
      <c r="N156" t="s">
        <v>177</v>
      </c>
      <c r="O156" t="s">
        <v>10104</v>
      </c>
    </row>
    <row r="157" spans="1:15" x14ac:dyDescent="0.25">
      <c r="A157">
        <v>1</v>
      </c>
      <c r="B157">
        <v>155</v>
      </c>
      <c r="F157" t="s">
        <v>235</v>
      </c>
      <c r="G157" s="16" t="s">
        <v>889</v>
      </c>
      <c r="N157" t="s">
        <v>261</v>
      </c>
      <c r="O157" t="s">
        <v>10104</v>
      </c>
    </row>
    <row r="158" spans="1:15" x14ac:dyDescent="0.25">
      <c r="A158">
        <v>1</v>
      </c>
      <c r="B158">
        <v>156</v>
      </c>
      <c r="F158" t="s">
        <v>175</v>
      </c>
      <c r="G158" s="16" t="s">
        <v>890</v>
      </c>
      <c r="N158" t="s">
        <v>271</v>
      </c>
      <c r="O158" t="s">
        <v>10104</v>
      </c>
    </row>
    <row r="159" spans="1:15" x14ac:dyDescent="0.25">
      <c r="A159">
        <v>1</v>
      </c>
      <c r="B159">
        <v>157</v>
      </c>
      <c r="F159" s="112" t="s">
        <v>1097</v>
      </c>
      <c r="G159" s="112" t="s">
        <v>1164</v>
      </c>
      <c r="N159" t="s">
        <v>235</v>
      </c>
      <c r="O159" t="s">
        <v>10104</v>
      </c>
    </row>
    <row r="160" spans="1:15" x14ac:dyDescent="0.25">
      <c r="A160">
        <v>1</v>
      </c>
      <c r="B160">
        <v>158</v>
      </c>
      <c r="F160" t="s">
        <v>224</v>
      </c>
      <c r="G160" s="16" t="s">
        <v>891</v>
      </c>
      <c r="N160" t="s">
        <v>175</v>
      </c>
      <c r="O160" t="s">
        <v>10104</v>
      </c>
    </row>
    <row r="161" spans="1:15" x14ac:dyDescent="0.25">
      <c r="A161">
        <v>1</v>
      </c>
      <c r="B161">
        <v>159</v>
      </c>
      <c r="F161" t="s">
        <v>249</v>
      </c>
      <c r="G161" s="16" t="s">
        <v>892</v>
      </c>
      <c r="N161" s="19" t="s">
        <v>1097</v>
      </c>
      <c r="O161" t="s">
        <v>10105</v>
      </c>
    </row>
    <row r="162" spans="1:15" x14ac:dyDescent="0.25">
      <c r="A162">
        <v>1</v>
      </c>
      <c r="B162">
        <v>160</v>
      </c>
      <c r="F162" t="s">
        <v>241</v>
      </c>
      <c r="G162" s="16" t="s">
        <v>893</v>
      </c>
      <c r="N162" t="s">
        <v>224</v>
      </c>
      <c r="O162" t="s">
        <v>10104</v>
      </c>
    </row>
    <row r="163" spans="1:15" x14ac:dyDescent="0.25">
      <c r="A163">
        <v>1</v>
      </c>
      <c r="B163">
        <v>161</v>
      </c>
      <c r="F163" s="112" t="s">
        <v>1126</v>
      </c>
      <c r="G163" s="93" t="s">
        <v>1192</v>
      </c>
      <c r="N163" t="s">
        <v>249</v>
      </c>
      <c r="O163" t="s">
        <v>10104</v>
      </c>
    </row>
    <row r="164" spans="1:15" x14ac:dyDescent="0.25">
      <c r="A164">
        <v>1</v>
      </c>
      <c r="B164">
        <v>162</v>
      </c>
      <c r="F164" s="112" t="s">
        <v>1139</v>
      </c>
      <c r="G164" s="112" t="s">
        <v>1205</v>
      </c>
      <c r="N164" t="s">
        <v>241</v>
      </c>
      <c r="O164" t="s">
        <v>10104</v>
      </c>
    </row>
    <row r="165" spans="1:15" x14ac:dyDescent="0.25">
      <c r="A165">
        <v>1</v>
      </c>
      <c r="B165">
        <v>163</v>
      </c>
      <c r="F165" s="112" t="s">
        <v>1140</v>
      </c>
      <c r="G165" s="112" t="s">
        <v>1206</v>
      </c>
      <c r="N165" s="19" t="s">
        <v>1126</v>
      </c>
      <c r="O165" t="s">
        <v>10105</v>
      </c>
    </row>
    <row r="166" spans="1:15" x14ac:dyDescent="0.25">
      <c r="A166">
        <v>1</v>
      </c>
      <c r="B166">
        <v>164</v>
      </c>
      <c r="F166" s="112" t="s">
        <v>1105</v>
      </c>
      <c r="G166" s="112" t="s">
        <v>1172</v>
      </c>
      <c r="N166" s="19" t="s">
        <v>1139</v>
      </c>
      <c r="O166" t="s">
        <v>10105</v>
      </c>
    </row>
    <row r="167" spans="1:15" x14ac:dyDescent="0.25">
      <c r="A167">
        <v>1</v>
      </c>
      <c r="B167">
        <v>165</v>
      </c>
      <c r="F167" s="112" t="s">
        <v>1073</v>
      </c>
      <c r="G167" s="112" t="s">
        <v>1146</v>
      </c>
      <c r="N167" s="19" t="s">
        <v>1140</v>
      </c>
      <c r="O167" t="s">
        <v>10105</v>
      </c>
    </row>
    <row r="168" spans="1:15" x14ac:dyDescent="0.25">
      <c r="A168">
        <v>1</v>
      </c>
      <c r="B168">
        <v>166</v>
      </c>
      <c r="F168" t="s">
        <v>280</v>
      </c>
      <c r="G168" s="16" t="s">
        <v>375</v>
      </c>
      <c r="N168" s="19" t="s">
        <v>1105</v>
      </c>
      <c r="O168" t="s">
        <v>10105</v>
      </c>
    </row>
    <row r="169" spans="1:15" x14ac:dyDescent="0.25">
      <c r="A169">
        <v>1</v>
      </c>
      <c r="B169">
        <v>167</v>
      </c>
      <c r="F169" t="s">
        <v>184</v>
      </c>
      <c r="G169" s="16" t="s">
        <v>376</v>
      </c>
      <c r="N169" s="19" t="s">
        <v>1085</v>
      </c>
      <c r="O169" t="s">
        <v>10105</v>
      </c>
    </row>
    <row r="170" spans="1:15" x14ac:dyDescent="0.25">
      <c r="A170">
        <v>1</v>
      </c>
      <c r="B170">
        <v>168</v>
      </c>
      <c r="F170" t="s">
        <v>231</v>
      </c>
      <c r="G170" s="16" t="s">
        <v>377</v>
      </c>
      <c r="N170" s="19" t="s">
        <v>1073</v>
      </c>
      <c r="O170" t="s">
        <v>10105</v>
      </c>
    </row>
    <row r="171" spans="1:15" x14ac:dyDescent="0.25">
      <c r="A171">
        <v>1</v>
      </c>
      <c r="B171">
        <v>169</v>
      </c>
      <c r="F171" s="112" t="s">
        <v>1112</v>
      </c>
      <c r="G171" s="112" t="s">
        <v>1179</v>
      </c>
      <c r="N171" t="s">
        <v>444</v>
      </c>
      <c r="O171" t="s">
        <v>10105</v>
      </c>
    </row>
    <row r="172" spans="1:15" x14ac:dyDescent="0.25">
      <c r="A172">
        <v>1</v>
      </c>
      <c r="B172">
        <v>170</v>
      </c>
      <c r="F172" s="112" t="s">
        <v>1098</v>
      </c>
      <c r="G172" s="112" t="s">
        <v>1165</v>
      </c>
      <c r="N172" s="19" t="s">
        <v>1086</v>
      </c>
      <c r="O172" t="s">
        <v>10105</v>
      </c>
    </row>
    <row r="173" spans="1:15" x14ac:dyDescent="0.25">
      <c r="A173">
        <v>1</v>
      </c>
      <c r="B173">
        <v>171</v>
      </c>
      <c r="F173" t="s">
        <v>446</v>
      </c>
      <c r="G173" s="16" t="s">
        <v>378</v>
      </c>
      <c r="N173" t="s">
        <v>280</v>
      </c>
      <c r="O173" t="s">
        <v>10104</v>
      </c>
    </row>
    <row r="174" spans="1:15" x14ac:dyDescent="0.25">
      <c r="A174">
        <v>1</v>
      </c>
      <c r="B174">
        <v>172</v>
      </c>
      <c r="F174" s="112" t="s">
        <v>1106</v>
      </c>
      <c r="G174" s="112" t="s">
        <v>1173</v>
      </c>
      <c r="N174" t="s">
        <v>184</v>
      </c>
      <c r="O174" t="s">
        <v>10104</v>
      </c>
    </row>
    <row r="175" spans="1:15" x14ac:dyDescent="0.25">
      <c r="A175">
        <v>1</v>
      </c>
      <c r="B175">
        <v>173</v>
      </c>
      <c r="F175" t="s">
        <v>471</v>
      </c>
      <c r="G175" s="16" t="s">
        <v>379</v>
      </c>
      <c r="N175" t="s">
        <v>231</v>
      </c>
      <c r="O175" t="s">
        <v>10104</v>
      </c>
    </row>
    <row r="176" spans="1:15" x14ac:dyDescent="0.25">
      <c r="A176">
        <v>1</v>
      </c>
      <c r="B176">
        <v>174</v>
      </c>
      <c r="F176" t="s">
        <v>230</v>
      </c>
      <c r="G176" s="16" t="s">
        <v>380</v>
      </c>
      <c r="N176" s="19" t="s">
        <v>1112</v>
      </c>
      <c r="O176" t="s">
        <v>10105</v>
      </c>
    </row>
    <row r="177" spans="1:15" x14ac:dyDescent="0.25">
      <c r="A177">
        <v>1</v>
      </c>
      <c r="B177">
        <v>175</v>
      </c>
      <c r="F177" t="s">
        <v>456</v>
      </c>
      <c r="G177" s="16" t="s">
        <v>381</v>
      </c>
      <c r="N177" s="19" t="s">
        <v>1098</v>
      </c>
      <c r="O177" t="s">
        <v>10105</v>
      </c>
    </row>
    <row r="178" spans="1:15" x14ac:dyDescent="0.25">
      <c r="A178">
        <v>1</v>
      </c>
      <c r="B178">
        <v>176</v>
      </c>
      <c r="F178" s="112" t="s">
        <v>1127</v>
      </c>
      <c r="G178" s="112" t="s">
        <v>1193</v>
      </c>
      <c r="N178" t="s">
        <v>446</v>
      </c>
      <c r="O178" t="s">
        <v>10104</v>
      </c>
    </row>
    <row r="179" spans="1:15" x14ac:dyDescent="0.25">
      <c r="A179">
        <v>1</v>
      </c>
      <c r="B179">
        <v>177</v>
      </c>
      <c r="F179" t="s">
        <v>480</v>
      </c>
      <c r="G179" s="16" t="s">
        <v>382</v>
      </c>
      <c r="N179" s="19" t="s">
        <v>1106</v>
      </c>
      <c r="O179" t="s">
        <v>10105</v>
      </c>
    </row>
    <row r="180" spans="1:15" x14ac:dyDescent="0.25">
      <c r="A180">
        <v>1</v>
      </c>
      <c r="B180">
        <v>178</v>
      </c>
      <c r="F180" s="93" t="s">
        <v>10089</v>
      </c>
      <c r="G180" s="114" t="s">
        <v>10090</v>
      </c>
      <c r="N180" t="s">
        <v>471</v>
      </c>
      <c r="O180" t="s">
        <v>10104</v>
      </c>
    </row>
    <row r="181" spans="1:15" x14ac:dyDescent="0.25">
      <c r="A181">
        <v>1</v>
      </c>
      <c r="B181">
        <v>179</v>
      </c>
      <c r="F181" s="112" t="s">
        <v>1107</v>
      </c>
      <c r="G181" s="112" t="s">
        <v>1174</v>
      </c>
      <c r="N181" t="s">
        <v>230</v>
      </c>
      <c r="O181" t="s">
        <v>10104</v>
      </c>
    </row>
    <row r="182" spans="1:15" x14ac:dyDescent="0.25">
      <c r="A182">
        <v>1</v>
      </c>
      <c r="B182">
        <v>180</v>
      </c>
      <c r="F182" t="s">
        <v>279</v>
      </c>
      <c r="G182" s="16" t="s">
        <v>383</v>
      </c>
      <c r="N182" t="s">
        <v>456</v>
      </c>
      <c r="O182" t="s">
        <v>10104</v>
      </c>
    </row>
    <row r="183" spans="1:15" x14ac:dyDescent="0.25">
      <c r="A183">
        <v>1</v>
      </c>
      <c r="B183">
        <v>181</v>
      </c>
      <c r="F183" s="112" t="s">
        <v>1141</v>
      </c>
      <c r="G183" s="112" t="s">
        <v>1207</v>
      </c>
      <c r="N183" s="19" t="s">
        <v>1127</v>
      </c>
      <c r="O183" t="s">
        <v>10105</v>
      </c>
    </row>
    <row r="184" spans="1:15" x14ac:dyDescent="0.25">
      <c r="A184">
        <v>1</v>
      </c>
      <c r="B184">
        <v>182</v>
      </c>
      <c r="F184" s="112" t="s">
        <v>1108</v>
      </c>
      <c r="G184" s="112" t="s">
        <v>1175</v>
      </c>
      <c r="N184" t="s">
        <v>480</v>
      </c>
      <c r="O184" t="s">
        <v>10104</v>
      </c>
    </row>
    <row r="185" spans="1:15" x14ac:dyDescent="0.25">
      <c r="A185">
        <v>1</v>
      </c>
      <c r="B185">
        <v>183</v>
      </c>
      <c r="F185" t="s">
        <v>263</v>
      </c>
      <c r="G185" s="16" t="s">
        <v>384</v>
      </c>
      <c r="N185" s="15" t="s">
        <v>10089</v>
      </c>
      <c r="O185" t="s">
        <v>10105</v>
      </c>
    </row>
    <row r="186" spans="1:15" x14ac:dyDescent="0.25">
      <c r="A186">
        <v>1</v>
      </c>
      <c r="B186">
        <v>184</v>
      </c>
      <c r="F186" t="s">
        <v>452</v>
      </c>
      <c r="G186" s="16" t="s">
        <v>385</v>
      </c>
      <c r="N186" s="19" t="s">
        <v>1107</v>
      </c>
      <c r="O186" t="s">
        <v>10105</v>
      </c>
    </row>
    <row r="187" spans="1:15" x14ac:dyDescent="0.25">
      <c r="A187">
        <v>1</v>
      </c>
      <c r="B187">
        <v>185</v>
      </c>
      <c r="F187" s="112" t="s">
        <v>1074</v>
      </c>
      <c r="G187" s="112" t="s">
        <v>1147</v>
      </c>
      <c r="N187" t="s">
        <v>279</v>
      </c>
      <c r="O187" t="s">
        <v>10104</v>
      </c>
    </row>
    <row r="188" spans="1:15" x14ac:dyDescent="0.25">
      <c r="A188">
        <v>1</v>
      </c>
      <c r="B188">
        <v>186</v>
      </c>
      <c r="F188" s="112" t="s">
        <v>1099</v>
      </c>
      <c r="G188" s="112" t="s">
        <v>1166</v>
      </c>
      <c r="N188" s="19" t="s">
        <v>1141</v>
      </c>
      <c r="O188" t="s">
        <v>10105</v>
      </c>
    </row>
    <row r="189" spans="1:15" x14ac:dyDescent="0.25">
      <c r="A189">
        <v>1</v>
      </c>
      <c r="B189">
        <v>187</v>
      </c>
      <c r="F189" t="s">
        <v>460</v>
      </c>
      <c r="G189" s="16" t="s">
        <v>386</v>
      </c>
      <c r="N189" s="19" t="s">
        <v>1108</v>
      </c>
      <c r="O189" t="s">
        <v>10105</v>
      </c>
    </row>
    <row r="190" spans="1:15" x14ac:dyDescent="0.25">
      <c r="A190">
        <v>1</v>
      </c>
      <c r="B190">
        <v>188</v>
      </c>
      <c r="F190" t="s">
        <v>373</v>
      </c>
      <c r="G190" s="16" t="s">
        <v>387</v>
      </c>
      <c r="N190" t="s">
        <v>263</v>
      </c>
      <c r="O190" t="s">
        <v>10104</v>
      </c>
    </row>
    <row r="191" spans="1:15" x14ac:dyDescent="0.25">
      <c r="A191">
        <v>1</v>
      </c>
      <c r="B191">
        <v>189</v>
      </c>
      <c r="F191" t="s">
        <v>267</v>
      </c>
      <c r="G191" s="16" t="s">
        <v>388</v>
      </c>
      <c r="N191" t="s">
        <v>452</v>
      </c>
      <c r="O191" t="s">
        <v>10104</v>
      </c>
    </row>
    <row r="192" spans="1:15" x14ac:dyDescent="0.25">
      <c r="A192">
        <v>1</v>
      </c>
      <c r="B192">
        <v>190</v>
      </c>
      <c r="F192" t="s">
        <v>450</v>
      </c>
      <c r="G192" s="16" t="s">
        <v>389</v>
      </c>
      <c r="N192" s="19" t="s">
        <v>1074</v>
      </c>
      <c r="O192" t="s">
        <v>10105</v>
      </c>
    </row>
    <row r="193" spans="1:15" x14ac:dyDescent="0.25">
      <c r="A193">
        <v>1</v>
      </c>
      <c r="B193">
        <v>191</v>
      </c>
      <c r="F193" t="s">
        <v>199</v>
      </c>
      <c r="G193" s="16" t="s">
        <v>390</v>
      </c>
      <c r="N193" s="19" t="s">
        <v>1099</v>
      </c>
      <c r="O193" t="s">
        <v>10105</v>
      </c>
    </row>
    <row r="194" spans="1:15" x14ac:dyDescent="0.25">
      <c r="A194">
        <v>1</v>
      </c>
      <c r="B194">
        <v>192</v>
      </c>
      <c r="F194" t="s">
        <v>189</v>
      </c>
      <c r="G194" s="16" t="s">
        <v>23</v>
      </c>
      <c r="N194" t="s">
        <v>460</v>
      </c>
      <c r="O194" t="s">
        <v>10104</v>
      </c>
    </row>
    <row r="195" spans="1:15" x14ac:dyDescent="0.25">
      <c r="A195">
        <v>1</v>
      </c>
      <c r="B195">
        <v>193</v>
      </c>
      <c r="F195" t="s">
        <v>176</v>
      </c>
      <c r="G195" s="16" t="s">
        <v>24</v>
      </c>
      <c r="N195" t="s">
        <v>373</v>
      </c>
      <c r="O195" t="s">
        <v>10104</v>
      </c>
    </row>
    <row r="196" spans="1:15" x14ac:dyDescent="0.25">
      <c r="A196">
        <v>1</v>
      </c>
      <c r="B196">
        <v>194</v>
      </c>
      <c r="F196" t="s">
        <v>253</v>
      </c>
      <c r="G196" s="16" t="s">
        <v>25</v>
      </c>
      <c r="N196" t="s">
        <v>267</v>
      </c>
      <c r="O196" t="s">
        <v>10104</v>
      </c>
    </row>
    <row r="197" spans="1:15" x14ac:dyDescent="0.25">
      <c r="A197">
        <v>1</v>
      </c>
      <c r="B197">
        <v>195</v>
      </c>
      <c r="F197" t="s">
        <v>215</v>
      </c>
      <c r="G197" s="16" t="s">
        <v>26</v>
      </c>
      <c r="N197" t="s">
        <v>450</v>
      </c>
      <c r="O197" t="s">
        <v>10104</v>
      </c>
    </row>
    <row r="198" spans="1:15" x14ac:dyDescent="0.25">
      <c r="A198">
        <v>1</v>
      </c>
      <c r="B198">
        <v>196</v>
      </c>
      <c r="F198" t="s">
        <v>183</v>
      </c>
      <c r="G198" s="16" t="s">
        <v>27</v>
      </c>
      <c r="N198" t="s">
        <v>199</v>
      </c>
      <c r="O198" t="s">
        <v>10104</v>
      </c>
    </row>
    <row r="199" spans="1:15" x14ac:dyDescent="0.25">
      <c r="A199">
        <v>1</v>
      </c>
      <c r="B199">
        <v>197</v>
      </c>
      <c r="F199" t="s">
        <v>37</v>
      </c>
      <c r="G199" s="16" t="s">
        <v>28</v>
      </c>
      <c r="N199" t="s">
        <v>189</v>
      </c>
      <c r="O199" t="s">
        <v>10104</v>
      </c>
    </row>
    <row r="200" spans="1:15" x14ac:dyDescent="0.25">
      <c r="A200">
        <v>1</v>
      </c>
      <c r="B200">
        <v>198</v>
      </c>
      <c r="F200" t="s">
        <v>195</v>
      </c>
      <c r="G200" s="16" t="s">
        <v>29</v>
      </c>
      <c r="N200" t="s">
        <v>176</v>
      </c>
      <c r="O200" t="s">
        <v>10104</v>
      </c>
    </row>
    <row r="201" spans="1:15" x14ac:dyDescent="0.25">
      <c r="A201">
        <v>1</v>
      </c>
      <c r="B201">
        <v>199</v>
      </c>
      <c r="F201" t="s">
        <v>254</v>
      </c>
      <c r="G201" s="16" t="s">
        <v>30</v>
      </c>
      <c r="N201" t="s">
        <v>253</v>
      </c>
      <c r="O201" t="s">
        <v>10104</v>
      </c>
    </row>
    <row r="202" spans="1:15" x14ac:dyDescent="0.25">
      <c r="A202">
        <v>1</v>
      </c>
      <c r="B202">
        <v>200</v>
      </c>
      <c r="F202" t="s">
        <v>212</v>
      </c>
      <c r="G202" s="16" t="s">
        <v>31</v>
      </c>
      <c r="N202" t="s">
        <v>215</v>
      </c>
      <c r="O202" t="s">
        <v>10104</v>
      </c>
    </row>
    <row r="203" spans="1:15" x14ac:dyDescent="0.25">
      <c r="A203">
        <f t="shared" ref="A203:A266" si="0">A3+1</f>
        <v>2</v>
      </c>
      <c r="B203">
        <v>1</v>
      </c>
      <c r="F203" t="s">
        <v>252</v>
      </c>
      <c r="G203" s="16" t="s">
        <v>32</v>
      </c>
      <c r="N203" t="s">
        <v>183</v>
      </c>
      <c r="O203" t="s">
        <v>10104</v>
      </c>
    </row>
    <row r="204" spans="1:15" x14ac:dyDescent="0.25">
      <c r="A204">
        <f t="shared" si="0"/>
        <v>2</v>
      </c>
      <c r="B204">
        <v>2</v>
      </c>
      <c r="F204" s="93" t="s">
        <v>205</v>
      </c>
      <c r="G204" s="114" t="s">
        <v>10050</v>
      </c>
      <c r="N204" t="s">
        <v>37</v>
      </c>
      <c r="O204" t="s">
        <v>10104</v>
      </c>
    </row>
    <row r="205" spans="1:15" x14ac:dyDescent="0.25">
      <c r="A205">
        <f t="shared" si="0"/>
        <v>2</v>
      </c>
      <c r="B205">
        <v>3</v>
      </c>
      <c r="F205" t="s">
        <v>475</v>
      </c>
      <c r="G205" s="16" t="s">
        <v>33</v>
      </c>
      <c r="N205" t="s">
        <v>195</v>
      </c>
      <c r="O205" t="s">
        <v>10104</v>
      </c>
    </row>
    <row r="206" spans="1:15" x14ac:dyDescent="0.25">
      <c r="A206">
        <f t="shared" si="0"/>
        <v>2</v>
      </c>
      <c r="B206">
        <v>4</v>
      </c>
      <c r="F206" t="s">
        <v>197</v>
      </c>
      <c r="G206" s="16" t="s">
        <v>34</v>
      </c>
      <c r="N206" t="s">
        <v>254</v>
      </c>
      <c r="O206" t="s">
        <v>10104</v>
      </c>
    </row>
    <row r="207" spans="1:15" x14ac:dyDescent="0.25">
      <c r="A207">
        <f t="shared" si="0"/>
        <v>2</v>
      </c>
      <c r="B207">
        <v>5</v>
      </c>
      <c r="F207" t="s">
        <v>243</v>
      </c>
      <c r="G207" s="112" t="s">
        <v>9959</v>
      </c>
      <c r="N207" t="s">
        <v>212</v>
      </c>
      <c r="O207" t="s">
        <v>10104</v>
      </c>
    </row>
    <row r="208" spans="1:15" x14ac:dyDescent="0.25">
      <c r="A208">
        <f t="shared" si="0"/>
        <v>2</v>
      </c>
      <c r="B208">
        <v>6</v>
      </c>
      <c r="F208" t="s">
        <v>223</v>
      </c>
      <c r="G208" s="16" t="s">
        <v>35</v>
      </c>
      <c r="N208" t="s">
        <v>252</v>
      </c>
      <c r="O208" t="s">
        <v>10104</v>
      </c>
    </row>
    <row r="209" spans="1:15" x14ac:dyDescent="0.25">
      <c r="A209">
        <f t="shared" si="0"/>
        <v>2</v>
      </c>
      <c r="B209">
        <v>7</v>
      </c>
      <c r="F209" t="s">
        <v>196</v>
      </c>
      <c r="G209" s="16" t="s">
        <v>36</v>
      </c>
      <c r="N209" s="15" t="s">
        <v>205</v>
      </c>
      <c r="O209" t="s">
        <v>10104</v>
      </c>
    </row>
    <row r="210" spans="1:15" x14ac:dyDescent="0.25">
      <c r="A210">
        <f t="shared" si="0"/>
        <v>2</v>
      </c>
      <c r="B210">
        <v>8</v>
      </c>
      <c r="F210" t="s">
        <v>206</v>
      </c>
      <c r="G210" s="16" t="s">
        <v>402</v>
      </c>
      <c r="N210" t="s">
        <v>475</v>
      </c>
      <c r="O210" t="s">
        <v>10104</v>
      </c>
    </row>
    <row r="211" spans="1:15" x14ac:dyDescent="0.25">
      <c r="A211">
        <f t="shared" si="0"/>
        <v>2</v>
      </c>
      <c r="B211">
        <v>9</v>
      </c>
      <c r="F211" t="s">
        <v>251</v>
      </c>
      <c r="G211" s="16" t="s">
        <v>403</v>
      </c>
      <c r="N211" t="s">
        <v>197</v>
      </c>
      <c r="O211" t="s">
        <v>10104</v>
      </c>
    </row>
    <row r="212" spans="1:15" x14ac:dyDescent="0.25">
      <c r="A212">
        <f t="shared" si="0"/>
        <v>2</v>
      </c>
      <c r="B212">
        <v>10</v>
      </c>
      <c r="F212" t="s">
        <v>202</v>
      </c>
      <c r="G212" s="114" t="s">
        <v>11075</v>
      </c>
      <c r="N212" t="s">
        <v>243</v>
      </c>
      <c r="O212" t="s">
        <v>10104</v>
      </c>
    </row>
    <row r="213" spans="1:15" x14ac:dyDescent="0.25">
      <c r="A213">
        <f t="shared" si="0"/>
        <v>2</v>
      </c>
      <c r="B213">
        <v>11</v>
      </c>
      <c r="F213" t="s">
        <v>476</v>
      </c>
      <c r="G213" s="16" t="s">
        <v>11080</v>
      </c>
      <c r="N213" t="s">
        <v>260</v>
      </c>
      <c r="O213" t="s">
        <v>10104</v>
      </c>
    </row>
    <row r="214" spans="1:15" x14ac:dyDescent="0.25">
      <c r="A214">
        <f t="shared" si="0"/>
        <v>2</v>
      </c>
      <c r="B214">
        <v>12</v>
      </c>
      <c r="F214" s="93" t="s">
        <v>281</v>
      </c>
      <c r="G214" s="114" t="s">
        <v>11081</v>
      </c>
      <c r="N214" t="s">
        <v>223</v>
      </c>
      <c r="O214" t="s">
        <v>10104</v>
      </c>
    </row>
    <row r="215" spans="1:15" x14ac:dyDescent="0.25">
      <c r="A215">
        <f t="shared" si="0"/>
        <v>2</v>
      </c>
      <c r="B215">
        <v>13</v>
      </c>
      <c r="F215" s="93" t="s">
        <v>454</v>
      </c>
      <c r="G215" s="114" t="s">
        <v>404</v>
      </c>
      <c r="N215" t="s">
        <v>196</v>
      </c>
      <c r="O215" t="s">
        <v>10104</v>
      </c>
    </row>
    <row r="216" spans="1:15" x14ac:dyDescent="0.25">
      <c r="A216">
        <f t="shared" si="0"/>
        <v>2</v>
      </c>
      <c r="B216">
        <v>14</v>
      </c>
      <c r="F216" s="93" t="s">
        <v>482</v>
      </c>
      <c r="G216" s="114" t="s">
        <v>405</v>
      </c>
      <c r="N216" t="s">
        <v>206</v>
      </c>
      <c r="O216" t="s">
        <v>10104</v>
      </c>
    </row>
    <row r="217" spans="1:15" x14ac:dyDescent="0.25">
      <c r="A217">
        <f t="shared" si="0"/>
        <v>2</v>
      </c>
      <c r="B217">
        <v>15</v>
      </c>
      <c r="F217" s="93" t="s">
        <v>478</v>
      </c>
      <c r="G217" s="114" t="s">
        <v>817</v>
      </c>
      <c r="N217" t="s">
        <v>251</v>
      </c>
      <c r="O217" t="s">
        <v>10104</v>
      </c>
    </row>
    <row r="218" spans="1:15" x14ac:dyDescent="0.25">
      <c r="A218">
        <f t="shared" si="0"/>
        <v>2</v>
      </c>
      <c r="B218">
        <v>16</v>
      </c>
      <c r="F218" s="112" t="s">
        <v>1113</v>
      </c>
      <c r="G218" s="112" t="s">
        <v>1180</v>
      </c>
      <c r="N218" t="s">
        <v>476</v>
      </c>
      <c r="O218" t="s">
        <v>10104</v>
      </c>
    </row>
    <row r="219" spans="1:15" x14ac:dyDescent="0.25">
      <c r="A219">
        <f t="shared" si="0"/>
        <v>2</v>
      </c>
      <c r="B219">
        <v>17</v>
      </c>
      <c r="F219" s="93" t="s">
        <v>220</v>
      </c>
      <c r="G219" s="114" t="s">
        <v>818</v>
      </c>
      <c r="N219" s="15" t="s">
        <v>281</v>
      </c>
      <c r="O219" t="s">
        <v>10104</v>
      </c>
    </row>
    <row r="220" spans="1:15" x14ac:dyDescent="0.25">
      <c r="A220">
        <f t="shared" si="0"/>
        <v>2</v>
      </c>
      <c r="B220">
        <v>18</v>
      </c>
      <c r="F220" s="93" t="s">
        <v>443</v>
      </c>
      <c r="G220" s="114" t="s">
        <v>819</v>
      </c>
      <c r="N220" s="15" t="s">
        <v>454</v>
      </c>
      <c r="O220" t="s">
        <v>10104</v>
      </c>
    </row>
    <row r="221" spans="1:15" x14ac:dyDescent="0.25">
      <c r="A221">
        <f t="shared" si="0"/>
        <v>2</v>
      </c>
      <c r="B221">
        <v>19</v>
      </c>
      <c r="F221" s="93" t="s">
        <v>207</v>
      </c>
      <c r="G221" s="114" t="s">
        <v>820</v>
      </c>
      <c r="N221" s="15" t="s">
        <v>482</v>
      </c>
      <c r="O221" t="s">
        <v>10104</v>
      </c>
    </row>
    <row r="222" spans="1:15" x14ac:dyDescent="0.25">
      <c r="A222">
        <f t="shared" si="0"/>
        <v>2</v>
      </c>
      <c r="B222">
        <v>20</v>
      </c>
      <c r="F222" s="93" t="s">
        <v>10799</v>
      </c>
      <c r="G222" s="114" t="s">
        <v>10800</v>
      </c>
      <c r="N222" s="15" t="s">
        <v>478</v>
      </c>
      <c r="O222" t="s">
        <v>10104</v>
      </c>
    </row>
    <row r="223" spans="1:15" x14ac:dyDescent="0.25">
      <c r="A223">
        <f t="shared" si="0"/>
        <v>2</v>
      </c>
      <c r="B223">
        <v>21</v>
      </c>
      <c r="F223" s="93" t="s">
        <v>455</v>
      </c>
      <c r="G223" s="114" t="s">
        <v>821</v>
      </c>
      <c r="N223" s="19" t="s">
        <v>1113</v>
      </c>
      <c r="O223" t="s">
        <v>10105</v>
      </c>
    </row>
    <row r="224" spans="1:15" x14ac:dyDescent="0.25">
      <c r="A224">
        <f t="shared" si="0"/>
        <v>2</v>
      </c>
      <c r="B224">
        <v>22</v>
      </c>
      <c r="F224" s="93" t="s">
        <v>481</v>
      </c>
      <c r="G224" s="114" t="s">
        <v>822</v>
      </c>
      <c r="N224" s="15" t="s">
        <v>220</v>
      </c>
      <c r="O224" t="s">
        <v>10104</v>
      </c>
    </row>
    <row r="225" spans="1:15" x14ac:dyDescent="0.25">
      <c r="A225">
        <f t="shared" si="0"/>
        <v>2</v>
      </c>
      <c r="B225">
        <v>23</v>
      </c>
      <c r="F225" s="112" t="s">
        <v>1128</v>
      </c>
      <c r="G225" s="93" t="s">
        <v>1194</v>
      </c>
      <c r="N225" s="15" t="s">
        <v>443</v>
      </c>
      <c r="O225" t="s">
        <v>10104</v>
      </c>
    </row>
    <row r="226" spans="1:15" x14ac:dyDescent="0.25">
      <c r="A226">
        <f t="shared" si="0"/>
        <v>2</v>
      </c>
      <c r="B226">
        <v>24</v>
      </c>
      <c r="F226" s="93" t="s">
        <v>194</v>
      </c>
      <c r="G226" s="114" t="s">
        <v>823</v>
      </c>
      <c r="N226" s="15" t="s">
        <v>207</v>
      </c>
      <c r="O226" t="s">
        <v>10104</v>
      </c>
    </row>
    <row r="227" spans="1:15" x14ac:dyDescent="0.25">
      <c r="A227">
        <f t="shared" si="0"/>
        <v>2</v>
      </c>
      <c r="B227">
        <v>25</v>
      </c>
      <c r="F227" s="93" t="s">
        <v>256</v>
      </c>
      <c r="G227" s="114" t="s">
        <v>824</v>
      </c>
      <c r="N227" s="15" t="s">
        <v>10799</v>
      </c>
      <c r="O227" t="s">
        <v>10104</v>
      </c>
    </row>
    <row r="228" spans="1:15" x14ac:dyDescent="0.25">
      <c r="A228">
        <f t="shared" si="0"/>
        <v>2</v>
      </c>
      <c r="B228">
        <v>26</v>
      </c>
      <c r="F228" s="93" t="s">
        <v>208</v>
      </c>
      <c r="G228" s="114" t="s">
        <v>825</v>
      </c>
      <c r="N228" s="15" t="s">
        <v>455</v>
      </c>
      <c r="O228" t="s">
        <v>10104</v>
      </c>
    </row>
    <row r="229" spans="1:15" x14ac:dyDescent="0.25">
      <c r="A229">
        <f t="shared" si="0"/>
        <v>2</v>
      </c>
      <c r="B229">
        <v>27</v>
      </c>
      <c r="F229" s="93" t="s">
        <v>464</v>
      </c>
      <c r="G229" s="114" t="s">
        <v>826</v>
      </c>
      <c r="N229" s="19" t="s">
        <v>481</v>
      </c>
      <c r="O229" t="s">
        <v>10104</v>
      </c>
    </row>
    <row r="230" spans="1:15" x14ac:dyDescent="0.25">
      <c r="A230">
        <f t="shared" si="0"/>
        <v>2</v>
      </c>
      <c r="B230">
        <v>28</v>
      </c>
      <c r="F230" s="15"/>
      <c r="G230" s="18"/>
      <c r="N230" s="15" t="s">
        <v>1128</v>
      </c>
      <c r="O230" t="s">
        <v>10105</v>
      </c>
    </row>
    <row r="231" spans="1:15" x14ac:dyDescent="0.25">
      <c r="A231">
        <f t="shared" si="0"/>
        <v>2</v>
      </c>
      <c r="B231">
        <v>29</v>
      </c>
      <c r="F231" s="15"/>
      <c r="G231" s="18"/>
      <c r="N231" s="15" t="s">
        <v>194</v>
      </c>
      <c r="O231" t="s">
        <v>10104</v>
      </c>
    </row>
    <row r="232" spans="1:15" x14ac:dyDescent="0.25">
      <c r="A232">
        <f t="shared" si="0"/>
        <v>2</v>
      </c>
      <c r="B232">
        <v>30</v>
      </c>
      <c r="F232" s="15"/>
      <c r="G232" s="18"/>
      <c r="N232" s="15" t="s">
        <v>256</v>
      </c>
      <c r="O232" t="s">
        <v>10104</v>
      </c>
    </row>
    <row r="233" spans="1:15" x14ac:dyDescent="0.25">
      <c r="A233">
        <f t="shared" si="0"/>
        <v>2</v>
      </c>
      <c r="B233">
        <v>31</v>
      </c>
      <c r="N233" s="15" t="s">
        <v>208</v>
      </c>
      <c r="O233" t="s">
        <v>10104</v>
      </c>
    </row>
    <row r="234" spans="1:15" x14ac:dyDescent="0.25">
      <c r="A234">
        <f t="shared" si="0"/>
        <v>2</v>
      </c>
      <c r="B234">
        <v>32</v>
      </c>
      <c r="N234" s="15" t="s">
        <v>464</v>
      </c>
      <c r="O234" t="s">
        <v>10104</v>
      </c>
    </row>
    <row r="235" spans="1:15" x14ac:dyDescent="0.25">
      <c r="A235">
        <f t="shared" si="0"/>
        <v>2</v>
      </c>
      <c r="B235">
        <v>33</v>
      </c>
      <c r="N235" s="15"/>
    </row>
    <row r="236" spans="1:15" x14ac:dyDescent="0.25">
      <c r="A236">
        <f t="shared" si="0"/>
        <v>2</v>
      </c>
      <c r="B236">
        <v>34</v>
      </c>
      <c r="F236" s="15"/>
      <c r="G236" s="18"/>
    </row>
    <row r="237" spans="1:15" x14ac:dyDescent="0.25">
      <c r="A237">
        <f t="shared" si="0"/>
        <v>2</v>
      </c>
      <c r="B237">
        <v>35</v>
      </c>
      <c r="F237" s="13"/>
      <c r="G237" s="13"/>
    </row>
    <row r="238" spans="1:15" x14ac:dyDescent="0.25">
      <c r="A238">
        <f t="shared" si="0"/>
        <v>2</v>
      </c>
      <c r="B238">
        <v>36</v>
      </c>
      <c r="F238" s="13"/>
      <c r="G238" s="13"/>
    </row>
    <row r="239" spans="1:15" x14ac:dyDescent="0.25">
      <c r="A239">
        <f t="shared" si="0"/>
        <v>2</v>
      </c>
      <c r="B239">
        <v>37</v>
      </c>
      <c r="F239" s="12"/>
      <c r="G239" s="12"/>
    </row>
    <row r="240" spans="1:15" x14ac:dyDescent="0.25">
      <c r="A240">
        <f t="shared" si="0"/>
        <v>2</v>
      </c>
      <c r="B240">
        <v>38</v>
      </c>
      <c r="F240" s="12"/>
      <c r="G240" s="12"/>
    </row>
    <row r="241" spans="1:7" x14ac:dyDescent="0.25">
      <c r="A241">
        <f t="shared" si="0"/>
        <v>2</v>
      </c>
      <c r="B241">
        <v>39</v>
      </c>
      <c r="F241" s="13"/>
      <c r="G241" s="13"/>
    </row>
    <row r="242" spans="1:7" x14ac:dyDescent="0.25">
      <c r="A242">
        <f t="shared" si="0"/>
        <v>2</v>
      </c>
      <c r="B242">
        <v>40</v>
      </c>
      <c r="F242" s="13"/>
      <c r="G242" s="13"/>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3"/>
      <c r="G249" s="13"/>
    </row>
    <row r="250" spans="1:7" x14ac:dyDescent="0.25">
      <c r="A250">
        <f t="shared" si="0"/>
        <v>2</v>
      </c>
      <c r="B250">
        <v>48</v>
      </c>
      <c r="F250" s="12"/>
    </row>
    <row r="251" spans="1:7" x14ac:dyDescent="0.25">
      <c r="A251">
        <f t="shared" si="0"/>
        <v>2</v>
      </c>
      <c r="B251">
        <v>49</v>
      </c>
      <c r="F251" s="12"/>
      <c r="G251" s="12"/>
    </row>
    <row r="252" spans="1:7" x14ac:dyDescent="0.25">
      <c r="A252">
        <f t="shared" si="0"/>
        <v>2</v>
      </c>
      <c r="B252">
        <v>50</v>
      </c>
      <c r="F252" s="14"/>
      <c r="G252" s="14"/>
    </row>
    <row r="253" spans="1:7" x14ac:dyDescent="0.25">
      <c r="A253">
        <f t="shared" si="0"/>
        <v>2</v>
      </c>
      <c r="B253">
        <v>51</v>
      </c>
      <c r="F253" s="12"/>
      <c r="G253" s="12"/>
    </row>
    <row r="254" spans="1:7" x14ac:dyDescent="0.25">
      <c r="A254">
        <f t="shared" si="0"/>
        <v>2</v>
      </c>
      <c r="B254">
        <v>52</v>
      </c>
      <c r="F254" s="12"/>
      <c r="G254" s="12"/>
    </row>
    <row r="255" spans="1:7" x14ac:dyDescent="0.25">
      <c r="A255">
        <f t="shared" si="0"/>
        <v>2</v>
      </c>
      <c r="B255">
        <v>53</v>
      </c>
      <c r="F255" s="12"/>
      <c r="G255" s="12"/>
    </row>
    <row r="256" spans="1:7" x14ac:dyDescent="0.25">
      <c r="A256">
        <f t="shared" si="0"/>
        <v>2</v>
      </c>
      <c r="B256">
        <v>54</v>
      </c>
      <c r="F256" s="12"/>
      <c r="G256" s="12"/>
    </row>
    <row r="257" spans="1:7" x14ac:dyDescent="0.25">
      <c r="A257">
        <f t="shared" si="0"/>
        <v>2</v>
      </c>
      <c r="B257">
        <v>55</v>
      </c>
      <c r="F257" s="12"/>
      <c r="G257" s="12"/>
    </row>
    <row r="258" spans="1:7" x14ac:dyDescent="0.25">
      <c r="A258">
        <f t="shared" si="0"/>
        <v>2</v>
      </c>
      <c r="B258">
        <v>56</v>
      </c>
      <c r="F258" s="12"/>
      <c r="G258" s="12"/>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2"/>
      <c r="G261" s="12"/>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row>
    <row r="265" spans="1:7" x14ac:dyDescent="0.25">
      <c r="A265">
        <f t="shared" si="0"/>
        <v>2</v>
      </c>
      <c r="B265">
        <v>63</v>
      </c>
      <c r="F265" s="13"/>
      <c r="G265" s="13"/>
    </row>
    <row r="266" spans="1:7" x14ac:dyDescent="0.25">
      <c r="A266">
        <f t="shared" si="0"/>
        <v>2</v>
      </c>
      <c r="B266">
        <v>64</v>
      </c>
      <c r="F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4"/>
      <c r="G269" s="14"/>
    </row>
    <row r="270" spans="1:7" x14ac:dyDescent="0.25">
      <c r="A270">
        <f t="shared" si="1"/>
        <v>2</v>
      </c>
      <c r="B270">
        <v>68</v>
      </c>
      <c r="F270" s="14"/>
      <c r="G270" s="14"/>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3"/>
      <c r="G273" s="13"/>
    </row>
    <row r="274" spans="1:7" x14ac:dyDescent="0.25">
      <c r="A274">
        <f t="shared" si="1"/>
        <v>2</v>
      </c>
      <c r="B274">
        <v>72</v>
      </c>
      <c r="F274" s="12"/>
      <c r="G274" s="12"/>
    </row>
    <row r="275" spans="1:7" x14ac:dyDescent="0.25">
      <c r="A275">
        <f t="shared" si="1"/>
        <v>2</v>
      </c>
      <c r="B275">
        <v>73</v>
      </c>
      <c r="F275" s="12"/>
      <c r="G275" s="12"/>
    </row>
    <row r="276" spans="1:7" x14ac:dyDescent="0.25">
      <c r="A276">
        <f t="shared" si="1"/>
        <v>2</v>
      </c>
      <c r="B276">
        <v>74</v>
      </c>
      <c r="F276" s="14"/>
      <c r="G276" s="14"/>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c r="F279" s="13"/>
      <c r="G279" s="13"/>
    </row>
    <row r="280" spans="1:7" x14ac:dyDescent="0.25">
      <c r="A280">
        <f t="shared" si="1"/>
        <v>2</v>
      </c>
      <c r="B280">
        <v>78</v>
      </c>
      <c r="F280" s="12"/>
      <c r="G280" s="12"/>
    </row>
    <row r="281" spans="1:7" x14ac:dyDescent="0.25">
      <c r="A281">
        <f t="shared" si="1"/>
        <v>2</v>
      </c>
      <c r="B281">
        <v>79</v>
      </c>
      <c r="F281" s="12"/>
      <c r="G281" s="12"/>
    </row>
    <row r="282" spans="1:7" x14ac:dyDescent="0.25">
      <c r="A282">
        <f t="shared" si="1"/>
        <v>2</v>
      </c>
      <c r="B282">
        <v>80</v>
      </c>
      <c r="F282" s="12"/>
      <c r="G282" s="12"/>
    </row>
    <row r="283" spans="1:7" x14ac:dyDescent="0.25">
      <c r="A283">
        <f t="shared" si="1"/>
        <v>2</v>
      </c>
      <c r="B283">
        <v>81</v>
      </c>
      <c r="F283" s="12"/>
      <c r="G283" s="12"/>
    </row>
    <row r="284" spans="1:7" x14ac:dyDescent="0.25">
      <c r="A284">
        <f t="shared" si="1"/>
        <v>2</v>
      </c>
      <c r="B284">
        <v>82</v>
      </c>
      <c r="F284" s="12"/>
      <c r="G284" s="12"/>
    </row>
    <row r="285" spans="1:7" x14ac:dyDescent="0.25">
      <c r="A285">
        <f t="shared" si="1"/>
        <v>2</v>
      </c>
      <c r="B285">
        <v>83</v>
      </c>
      <c r="F285" s="14"/>
      <c r="G285" s="14"/>
    </row>
    <row r="286" spans="1:7" x14ac:dyDescent="0.25">
      <c r="A286">
        <f t="shared" si="1"/>
        <v>2</v>
      </c>
      <c r="B286">
        <v>84</v>
      </c>
      <c r="F286" s="12"/>
      <c r="G286" s="12"/>
    </row>
    <row r="287" spans="1:7" x14ac:dyDescent="0.25">
      <c r="A287">
        <f t="shared" si="1"/>
        <v>2</v>
      </c>
      <c r="B287">
        <v>85</v>
      </c>
      <c r="F287" s="13"/>
      <c r="G287" s="13"/>
    </row>
    <row r="288" spans="1:7" x14ac:dyDescent="0.25">
      <c r="A288">
        <f t="shared" si="1"/>
        <v>2</v>
      </c>
      <c r="B288">
        <v>86</v>
      </c>
      <c r="F288" s="12"/>
      <c r="G288" s="12"/>
    </row>
    <row r="289" spans="1:7" x14ac:dyDescent="0.25">
      <c r="A289">
        <f t="shared" si="1"/>
        <v>2</v>
      </c>
      <c r="B289">
        <v>87</v>
      </c>
      <c r="F289" s="12"/>
      <c r="G289" s="12"/>
    </row>
    <row r="290" spans="1:7" x14ac:dyDescent="0.25">
      <c r="A290">
        <f t="shared" si="1"/>
        <v>2</v>
      </c>
      <c r="B290">
        <v>88</v>
      </c>
      <c r="F290" s="12"/>
      <c r="G290" s="12"/>
    </row>
    <row r="291" spans="1:7" x14ac:dyDescent="0.25">
      <c r="A291">
        <f t="shared" si="1"/>
        <v>2</v>
      </c>
      <c r="B291">
        <v>89</v>
      </c>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row>
    <row r="296" spans="1:7" x14ac:dyDescent="0.25">
      <c r="A296">
        <f t="shared" si="1"/>
        <v>2</v>
      </c>
      <c r="B296">
        <v>94</v>
      </c>
    </row>
    <row r="297" spans="1:7" x14ac:dyDescent="0.25">
      <c r="A297">
        <f t="shared" si="1"/>
        <v>2</v>
      </c>
      <c r="B297">
        <v>95</v>
      </c>
    </row>
    <row r="298" spans="1:7" x14ac:dyDescent="0.25">
      <c r="A298">
        <f t="shared" si="1"/>
        <v>2</v>
      </c>
      <c r="B298">
        <v>96</v>
      </c>
    </row>
    <row r="299" spans="1:7" x14ac:dyDescent="0.25">
      <c r="A299">
        <f t="shared" si="1"/>
        <v>2</v>
      </c>
      <c r="B299">
        <v>97</v>
      </c>
    </row>
    <row r="300" spans="1:7" x14ac:dyDescent="0.25">
      <c r="A300">
        <f t="shared" si="1"/>
        <v>2</v>
      </c>
      <c r="B300">
        <v>98</v>
      </c>
    </row>
    <row r="301" spans="1:7" x14ac:dyDescent="0.25">
      <c r="A301">
        <f t="shared" si="1"/>
        <v>2</v>
      </c>
      <c r="B301">
        <v>99</v>
      </c>
    </row>
    <row r="302" spans="1:7" x14ac:dyDescent="0.25">
      <c r="A302">
        <f t="shared" si="1"/>
        <v>2</v>
      </c>
      <c r="B302">
        <v>100</v>
      </c>
      <c r="F302" s="7"/>
      <c r="G302" s="6"/>
    </row>
    <row r="303" spans="1:7" x14ac:dyDescent="0.25">
      <c r="A303">
        <f t="shared" si="1"/>
        <v>2</v>
      </c>
      <c r="B303">
        <v>101</v>
      </c>
      <c r="F303" s="7"/>
      <c r="G303" s="6"/>
    </row>
    <row r="304" spans="1:7" x14ac:dyDescent="0.25">
      <c r="A304">
        <f t="shared" si="1"/>
        <v>2</v>
      </c>
      <c r="B304">
        <v>102</v>
      </c>
    </row>
    <row r="305" spans="1:7" x14ac:dyDescent="0.25">
      <c r="A305">
        <f t="shared" si="1"/>
        <v>2</v>
      </c>
      <c r="B305">
        <v>103</v>
      </c>
    </row>
    <row r="306" spans="1:7" x14ac:dyDescent="0.25">
      <c r="A306">
        <f t="shared" si="1"/>
        <v>2</v>
      </c>
      <c r="B306">
        <v>104</v>
      </c>
    </row>
    <row r="307" spans="1:7" x14ac:dyDescent="0.25">
      <c r="A307">
        <f t="shared" si="1"/>
        <v>2</v>
      </c>
      <c r="B307">
        <v>105</v>
      </c>
      <c r="F307" s="6"/>
      <c r="G307" s="8"/>
    </row>
    <row r="308" spans="1:7" x14ac:dyDescent="0.25">
      <c r="A308">
        <f t="shared" si="1"/>
        <v>2</v>
      </c>
      <c r="B308">
        <v>106</v>
      </c>
      <c r="F308" s="5"/>
      <c r="G308" s="6"/>
    </row>
    <row r="309" spans="1:7" x14ac:dyDescent="0.25">
      <c r="A309">
        <f t="shared" si="1"/>
        <v>2</v>
      </c>
      <c r="B309">
        <v>107</v>
      </c>
    </row>
    <row r="310" spans="1:7" x14ac:dyDescent="0.25">
      <c r="A310">
        <f t="shared" si="1"/>
        <v>2</v>
      </c>
      <c r="B310">
        <v>108</v>
      </c>
    </row>
    <row r="311" spans="1:7" x14ac:dyDescent="0.25">
      <c r="A311">
        <f t="shared" si="1"/>
        <v>2</v>
      </c>
      <c r="B311">
        <v>109</v>
      </c>
      <c r="F311" s="5"/>
      <c r="G311" s="6"/>
    </row>
    <row r="312" spans="1:7" x14ac:dyDescent="0.25">
      <c r="A312">
        <f t="shared" si="1"/>
        <v>2</v>
      </c>
      <c r="B312">
        <v>110</v>
      </c>
    </row>
    <row r="313" spans="1:7" x14ac:dyDescent="0.25">
      <c r="A313">
        <f t="shared" si="1"/>
        <v>2</v>
      </c>
      <c r="B313">
        <v>111</v>
      </c>
    </row>
    <row r="314" spans="1:7" x14ac:dyDescent="0.25">
      <c r="A314">
        <f t="shared" si="1"/>
        <v>2</v>
      </c>
      <c r="B314">
        <v>112</v>
      </c>
    </row>
    <row r="315" spans="1:7" x14ac:dyDescent="0.25">
      <c r="A315">
        <f t="shared" si="1"/>
        <v>2</v>
      </c>
      <c r="B315">
        <v>113</v>
      </c>
    </row>
    <row r="316" spans="1:7" x14ac:dyDescent="0.25">
      <c r="A316">
        <f t="shared" si="1"/>
        <v>2</v>
      </c>
      <c r="B316">
        <v>114</v>
      </c>
    </row>
    <row r="317" spans="1:7" x14ac:dyDescent="0.25">
      <c r="A317">
        <f t="shared" si="1"/>
        <v>2</v>
      </c>
      <c r="B317">
        <v>115</v>
      </c>
    </row>
    <row r="318" spans="1:7" x14ac:dyDescent="0.25">
      <c r="A318">
        <f t="shared" si="1"/>
        <v>2</v>
      </c>
      <c r="B318">
        <v>116</v>
      </c>
      <c r="F318" s="5"/>
      <c r="G318" s="6"/>
    </row>
    <row r="319" spans="1:7" x14ac:dyDescent="0.25">
      <c r="A319">
        <f t="shared" si="1"/>
        <v>2</v>
      </c>
      <c r="B319">
        <v>117</v>
      </c>
    </row>
    <row r="320" spans="1:7" x14ac:dyDescent="0.25">
      <c r="A320">
        <f t="shared" si="1"/>
        <v>2</v>
      </c>
      <c r="B320">
        <v>118</v>
      </c>
    </row>
    <row r="321" spans="1:7" x14ac:dyDescent="0.25">
      <c r="A321">
        <f t="shared" si="1"/>
        <v>2</v>
      </c>
      <c r="B321">
        <v>119</v>
      </c>
    </row>
    <row r="322" spans="1:7" x14ac:dyDescent="0.25">
      <c r="A322">
        <f t="shared" si="1"/>
        <v>2</v>
      </c>
      <c r="B322">
        <v>120</v>
      </c>
      <c r="F322" s="9"/>
    </row>
    <row r="323" spans="1:7" x14ac:dyDescent="0.25">
      <c r="A323">
        <f t="shared" si="1"/>
        <v>2</v>
      </c>
      <c r="B323">
        <v>121</v>
      </c>
    </row>
    <row r="324" spans="1:7" x14ac:dyDescent="0.25">
      <c r="A324">
        <f t="shared" si="1"/>
        <v>2</v>
      </c>
      <c r="B324">
        <v>122</v>
      </c>
    </row>
    <row r="325" spans="1:7" x14ac:dyDescent="0.25">
      <c r="A325">
        <f t="shared" si="1"/>
        <v>2</v>
      </c>
      <c r="B325">
        <v>123</v>
      </c>
    </row>
    <row r="326" spans="1:7" x14ac:dyDescent="0.25">
      <c r="A326">
        <f t="shared" si="1"/>
        <v>2</v>
      </c>
      <c r="B326">
        <v>124</v>
      </c>
      <c r="F326" s="9"/>
    </row>
    <row r="327" spans="1:7" x14ac:dyDescent="0.25">
      <c r="A327">
        <f t="shared" si="1"/>
        <v>2</v>
      </c>
      <c r="B327">
        <v>125</v>
      </c>
      <c r="F327" s="9"/>
    </row>
    <row r="328" spans="1:7" x14ac:dyDescent="0.25">
      <c r="A328">
        <f t="shared" si="1"/>
        <v>2</v>
      </c>
      <c r="B328">
        <v>126</v>
      </c>
      <c r="F328" s="9"/>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c r="F332" s="10"/>
      <c r="G332" s="6"/>
    </row>
    <row r="333" spans="1:7" x14ac:dyDescent="0.25">
      <c r="A333">
        <f t="shared" si="2"/>
        <v>2</v>
      </c>
      <c r="B333">
        <v>131</v>
      </c>
      <c r="F333" s="9"/>
    </row>
    <row r="334" spans="1:7" x14ac:dyDescent="0.25">
      <c r="A334">
        <f t="shared" si="2"/>
        <v>2</v>
      </c>
      <c r="B334">
        <v>132</v>
      </c>
      <c r="F334" s="4"/>
      <c r="G334" s="4"/>
    </row>
    <row r="335" spans="1:7" x14ac:dyDescent="0.25">
      <c r="A335">
        <f t="shared" si="2"/>
        <v>2</v>
      </c>
      <c r="B335">
        <v>133</v>
      </c>
    </row>
    <row r="336" spans="1:7" x14ac:dyDescent="0.25">
      <c r="A336">
        <f t="shared" si="2"/>
        <v>2</v>
      </c>
      <c r="B336">
        <v>134</v>
      </c>
    </row>
    <row r="337" spans="1:7" x14ac:dyDescent="0.25">
      <c r="A337">
        <f t="shared" si="2"/>
        <v>2</v>
      </c>
      <c r="B337">
        <v>135</v>
      </c>
      <c r="F337" s="9"/>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row>
    <row r="343" spans="1:7" x14ac:dyDescent="0.25">
      <c r="A343">
        <f t="shared" si="2"/>
        <v>2</v>
      </c>
      <c r="B343">
        <v>141</v>
      </c>
    </row>
    <row r="344" spans="1:7" x14ac:dyDescent="0.25">
      <c r="A344">
        <f t="shared" si="2"/>
        <v>2</v>
      </c>
      <c r="B344">
        <v>142</v>
      </c>
    </row>
    <row r="345" spans="1:7" x14ac:dyDescent="0.25">
      <c r="A345">
        <f t="shared" si="2"/>
        <v>2</v>
      </c>
      <c r="B345">
        <v>143</v>
      </c>
      <c r="F345" s="6"/>
      <c r="G345" s="6"/>
    </row>
    <row r="346" spans="1:7" x14ac:dyDescent="0.25">
      <c r="A346">
        <f t="shared" si="2"/>
        <v>2</v>
      </c>
      <c r="B346">
        <v>144</v>
      </c>
      <c r="F346" s="9"/>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7" x14ac:dyDescent="0.25">
      <c r="A353">
        <f t="shared" si="2"/>
        <v>2</v>
      </c>
      <c r="B353">
        <v>151</v>
      </c>
    </row>
    <row r="354" spans="1:7" x14ac:dyDescent="0.25">
      <c r="A354">
        <f t="shared" si="2"/>
        <v>2</v>
      </c>
      <c r="B354">
        <v>152</v>
      </c>
      <c r="F354" s="10"/>
      <c r="G354" s="6"/>
    </row>
    <row r="355" spans="1:7" x14ac:dyDescent="0.25">
      <c r="A355">
        <f t="shared" si="2"/>
        <v>2</v>
      </c>
      <c r="B355">
        <v>153</v>
      </c>
    </row>
    <row r="356" spans="1:7" x14ac:dyDescent="0.25">
      <c r="A356">
        <f t="shared" si="2"/>
        <v>2</v>
      </c>
      <c r="B356">
        <v>154</v>
      </c>
    </row>
    <row r="357" spans="1:7" x14ac:dyDescent="0.25">
      <c r="A357">
        <f t="shared" si="2"/>
        <v>2</v>
      </c>
      <c r="B357">
        <v>155</v>
      </c>
    </row>
    <row r="358" spans="1:7" x14ac:dyDescent="0.25">
      <c r="A358">
        <f t="shared" si="2"/>
        <v>2</v>
      </c>
      <c r="B358">
        <v>156</v>
      </c>
    </row>
    <row r="359" spans="1:7" x14ac:dyDescent="0.25">
      <c r="A359">
        <f t="shared" si="2"/>
        <v>2</v>
      </c>
      <c r="B359">
        <v>157</v>
      </c>
    </row>
    <row r="360" spans="1:7" x14ac:dyDescent="0.25">
      <c r="A360">
        <f t="shared" si="2"/>
        <v>2</v>
      </c>
      <c r="B360">
        <v>158</v>
      </c>
    </row>
    <row r="361" spans="1:7" x14ac:dyDescent="0.25">
      <c r="A361">
        <f t="shared" si="2"/>
        <v>2</v>
      </c>
      <c r="B361">
        <v>159</v>
      </c>
    </row>
    <row r="362" spans="1:7" x14ac:dyDescent="0.25">
      <c r="A362">
        <f t="shared" si="2"/>
        <v>2</v>
      </c>
      <c r="B362">
        <v>160</v>
      </c>
    </row>
    <row r="363" spans="1:7" x14ac:dyDescent="0.25">
      <c r="A363">
        <f t="shared" si="2"/>
        <v>2</v>
      </c>
      <c r="B363">
        <v>161</v>
      </c>
    </row>
    <row r="364" spans="1:7" x14ac:dyDescent="0.25">
      <c r="A364">
        <f t="shared" si="2"/>
        <v>2</v>
      </c>
      <c r="B364">
        <v>162</v>
      </c>
    </row>
    <row r="365" spans="1:7" x14ac:dyDescent="0.25">
      <c r="A365">
        <f t="shared" si="2"/>
        <v>2</v>
      </c>
      <c r="B365">
        <v>163</v>
      </c>
    </row>
    <row r="366" spans="1:7" x14ac:dyDescent="0.25">
      <c r="A366">
        <f t="shared" si="2"/>
        <v>2</v>
      </c>
      <c r="B366">
        <v>164</v>
      </c>
    </row>
    <row r="367" spans="1:7" x14ac:dyDescent="0.25">
      <c r="A367">
        <f t="shared" si="2"/>
        <v>2</v>
      </c>
      <c r="B367">
        <v>165</v>
      </c>
    </row>
    <row r="368" spans="1:7"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09375" defaultRowHeight="13.2" x14ac:dyDescent="0.25"/>
  <cols>
    <col min="1" max="1" width="11" style="23" bestFit="1" customWidth="1"/>
    <col min="2" max="2" width="9.6640625" style="23" bestFit="1" customWidth="1"/>
    <col min="3" max="3" width="16.88671875" style="23" customWidth="1"/>
    <col min="4" max="5" width="10.33203125" style="23" bestFit="1" customWidth="1"/>
    <col min="6" max="6" width="16" style="23" bestFit="1" customWidth="1"/>
    <col min="7" max="7" width="17.6640625" style="23" bestFit="1" customWidth="1"/>
    <col min="8" max="8" width="15" style="23" bestFit="1" customWidth="1"/>
    <col min="9" max="9" width="17.33203125" style="23" bestFit="1" customWidth="1"/>
    <col min="10" max="10" width="17" style="23" bestFit="1" customWidth="1"/>
    <col min="11" max="11" width="18.6640625" style="23" bestFit="1" customWidth="1"/>
    <col min="12" max="12" width="16" style="23" bestFit="1" customWidth="1"/>
    <col min="13" max="13" width="17.6640625" style="23" bestFit="1" customWidth="1"/>
    <col min="14" max="14" width="19.33203125" style="22" bestFit="1" customWidth="1"/>
    <col min="15" max="15" width="18.33203125" style="22" bestFit="1" customWidth="1"/>
    <col min="16" max="16" width="20.33203125" style="22" bestFit="1" customWidth="1"/>
    <col min="17" max="17" width="19.33203125" style="22" bestFit="1" customWidth="1"/>
    <col min="18" max="18" width="22.88671875" style="22" bestFit="1" customWidth="1"/>
    <col min="19" max="19" width="14.88671875" style="22" bestFit="1" customWidth="1"/>
    <col min="20" max="20" width="13.88671875" style="22" bestFit="1" customWidth="1"/>
    <col min="21" max="21" width="15.5546875" style="22" bestFit="1" customWidth="1"/>
    <col min="22" max="22" width="12.88671875" style="139" bestFit="1" customWidth="1"/>
    <col min="23" max="16384" width="9.109375" style="22"/>
  </cols>
  <sheetData>
    <row r="1" spans="1:22" s="93" customFormat="1" x14ac:dyDescent="0.25">
      <c r="A1" s="93" t="s">
        <v>11006</v>
      </c>
      <c r="B1" s="93" t="s">
        <v>11007</v>
      </c>
      <c r="C1" s="93" t="s">
        <v>11008</v>
      </c>
      <c r="D1" s="93" t="s">
        <v>1215</v>
      </c>
      <c r="E1" s="93" t="s">
        <v>1216</v>
      </c>
      <c r="F1" s="93" t="s">
        <v>11009</v>
      </c>
      <c r="G1" s="93" t="s">
        <v>11010</v>
      </c>
      <c r="H1" s="93" t="s">
        <v>11011</v>
      </c>
      <c r="I1" s="93" t="s">
        <v>11026</v>
      </c>
      <c r="J1" s="93" t="s">
        <v>11012</v>
      </c>
      <c r="K1" s="93" t="s">
        <v>11013</v>
      </c>
      <c r="L1" s="93" t="s">
        <v>11014</v>
      </c>
      <c r="M1" s="93" t="s">
        <v>11015</v>
      </c>
      <c r="N1" s="93" t="s">
        <v>11016</v>
      </c>
      <c r="O1" s="93" t="s">
        <v>11017</v>
      </c>
      <c r="P1" s="93" t="s">
        <v>11018</v>
      </c>
      <c r="Q1" s="93" t="s">
        <v>11019</v>
      </c>
      <c r="R1" s="93" t="s">
        <v>11020</v>
      </c>
      <c r="S1" s="93" t="s">
        <v>11021</v>
      </c>
      <c r="T1" s="93" t="s">
        <v>11022</v>
      </c>
      <c r="U1" s="93" t="s">
        <v>11023</v>
      </c>
      <c r="V1" s="93" t="s">
        <v>11024</v>
      </c>
    </row>
    <row r="2" spans="1:22" s="93" customFormat="1" x14ac:dyDescent="0.25">
      <c r="A2" s="93" t="str">
        <f>IF('Trust - Frontsheet'!D14=0,"",IF('Trust - Frontsheet'!D14="","",'Trust - Frontsheet'!D14))</f>
        <v>RXMT4</v>
      </c>
      <c r="B2" s="93" t="str">
        <f>IF(ISBLANK('Trust - Frontsheet'!E14),"",'Trust - Frontsheet'!E14)</f>
        <v>ADULT MENTAL HEALTH</v>
      </c>
      <c r="C2" s="93" t="str">
        <f>IF(ISBLANK('Trust - Frontsheet'!F14),"","'" &amp; 'Trust - Frontsheet'!F14 &amp; "'")</f>
        <v>'Audrey House Residential Rehabilitation'</v>
      </c>
      <c r="D2" s="93" t="str">
        <f>IF(ISBLANK('Trust - Frontsheet'!G14),"",'Trust - Frontsheet'!G14)</f>
        <v>314 - REHABILITATION</v>
      </c>
      <c r="E2" s="93" t="str">
        <f>IF(ISBLANK('Trust - Frontsheet'!H14),"",'Trust - Frontsheet'!H14)</f>
        <v/>
      </c>
      <c r="F2" s="93">
        <f>'Trust - Frontsheet'!I14</f>
        <v>930</v>
      </c>
      <c r="G2" s="93">
        <f>'Trust - Frontsheet'!J14</f>
        <v>692.23</v>
      </c>
      <c r="H2" s="93">
        <f>'Trust - Frontsheet'!K14</f>
        <v>465</v>
      </c>
      <c r="I2" s="93">
        <f>'Trust - Frontsheet'!L14</f>
        <v>608.5</v>
      </c>
      <c r="J2" s="93">
        <f>'Trust - Frontsheet'!M14</f>
        <v>651</v>
      </c>
      <c r="K2" s="93">
        <f>'Trust - Frontsheet'!N14</f>
        <v>346.5</v>
      </c>
      <c r="L2" s="93">
        <f>'Trust - Frontsheet'!O14</f>
        <v>0</v>
      </c>
      <c r="M2" s="93">
        <f>'Trust - Frontsheet'!P14</f>
        <v>301.5</v>
      </c>
      <c r="N2" s="93">
        <f>IF(OR('Trust - Frontsheet'!Q14="",'Trust - Frontsheet'!Q14="-"),0,('Trust - Frontsheet'!Q14))</f>
        <v>0.7443333333333334</v>
      </c>
      <c r="O2" s="93">
        <f>IF(OR('Trust - Frontsheet'!R14="",'Trust - Frontsheet'!R14="-"),0,('Trust - Frontsheet'!R14))</f>
        <v>1.3086021505376344</v>
      </c>
      <c r="P2" s="93">
        <f>IF(OR('Trust - Frontsheet'!S14="",'Trust - Frontsheet'!S14="-"),0,('Trust - Frontsheet'!S14))</f>
        <v>0.532258064516129</v>
      </c>
      <c r="Q2" s="93">
        <f>IF(OR('Trust - Frontsheet'!T14="",'Trust - Frontsheet'!T14="-"),0,('Trust - Frontsheet'!T14))</f>
        <v>0</v>
      </c>
      <c r="R2" s="93">
        <f>'Trust - Frontsheet'!U14</f>
        <v>180</v>
      </c>
      <c r="S2" s="93">
        <f>IF(OR('Trust - Frontsheet'!V14="",'Trust - Frontsheet'!V14="-"),0,('Trust - Frontsheet'!V14))</f>
        <v>5.7707222222222221</v>
      </c>
      <c r="T2" s="93">
        <f>IF(OR('Trust - Frontsheet'!W14="",'Trust - Frontsheet'!W14="-"),0,('Trust - Frontsheet'!W14))</f>
        <v>5.0555555555555554</v>
      </c>
      <c r="U2" s="93">
        <f>IF(OR('Trust - Frontsheet'!X14="",'Trust - Frontsheet'!X14="-"),0,('Trust - Frontsheet'!X14))</f>
        <v>10.826277777777777</v>
      </c>
      <c r="V2" s="93" t="str">
        <f>IF(A2="","",(IF(ISBLANK('Trust - Frontsheet'!F9),"",'Trust - Frontsheet'!F9)))</f>
        <v>http://www.derbyshirehealthcareft.nhs.uk/about-us/safe-staffing/</v>
      </c>
    </row>
    <row r="3" spans="1:22" s="93" customFormat="1" x14ac:dyDescent="0.25">
      <c r="A3" s="93" t="str">
        <f>IF('Trust - Frontsheet'!D15=0,"",IF('Trust - Frontsheet'!D15="","",'Trust - Frontsheet'!D15))</f>
        <v>RXMT4</v>
      </c>
      <c r="B3" s="93" t="str">
        <f>IF(ISBLANK('Trust - Frontsheet'!E15),"",'Trust - Frontsheet'!E15)</f>
        <v>ADULT MENTAL HEALTH</v>
      </c>
      <c r="C3" s="93" t="str">
        <f>IF(ISBLANK('Trust - Frontsheet'!F15),"","'" &amp; 'Trust - Frontsheet'!F15 &amp; "'")</f>
        <v>'Perinatal Psychiatry Inpatient'</v>
      </c>
      <c r="D3" s="93" t="str">
        <f>IF(ISBLANK('Trust - Frontsheet'!G15),"",'Trust - Frontsheet'!G15)</f>
        <v>710 - ADULT MENTAL ILLNESS</v>
      </c>
      <c r="E3" s="93" t="str">
        <f>IF(ISBLANK('Trust - Frontsheet'!H15),"",'Trust - Frontsheet'!H15)</f>
        <v/>
      </c>
      <c r="F3" s="93">
        <f>'Trust - Frontsheet'!I15</f>
        <v>922.5</v>
      </c>
      <c r="G3" s="93">
        <f>'Trust - Frontsheet'!J15</f>
        <v>666.08</v>
      </c>
      <c r="H3" s="93">
        <f>'Trust - Frontsheet'!K15</f>
        <v>930</v>
      </c>
      <c r="I3" s="93">
        <f>'Trust - Frontsheet'!L15</f>
        <v>829.67</v>
      </c>
      <c r="J3" s="93">
        <f>'Trust - Frontsheet'!M15</f>
        <v>325.5</v>
      </c>
      <c r="K3" s="93">
        <f>'Trust - Frontsheet'!N15</f>
        <v>325.75</v>
      </c>
      <c r="L3" s="93">
        <f>'Trust - Frontsheet'!O15</f>
        <v>325.5</v>
      </c>
      <c r="M3" s="93">
        <f>'Trust - Frontsheet'!P15</f>
        <v>583.5</v>
      </c>
      <c r="N3" s="93">
        <f>IF(OR('Trust - Frontsheet'!Q15="",'Trust - Frontsheet'!Q15="-"),0,('Trust - Frontsheet'!Q15))</f>
        <v>0.72203794037940383</v>
      </c>
      <c r="O3" s="93">
        <f>IF(OR('Trust - Frontsheet'!R15="",'Trust - Frontsheet'!R15="-"),0,('Trust - Frontsheet'!R15))</f>
        <v>0.89211827956989243</v>
      </c>
      <c r="P3" s="93">
        <f>IF(OR('Trust - Frontsheet'!S15="",'Trust - Frontsheet'!S15="-"),0,('Trust - Frontsheet'!S15))</f>
        <v>1.0007680491551458</v>
      </c>
      <c r="Q3" s="93">
        <f>IF(OR('Trust - Frontsheet'!T15="",'Trust - Frontsheet'!T15="-"),0,('Trust - Frontsheet'!T15))</f>
        <v>1.792626728110599</v>
      </c>
      <c r="R3" s="93">
        <f>'Trust - Frontsheet'!U15</f>
        <v>111</v>
      </c>
      <c r="S3" s="93">
        <f>IF(OR('Trust - Frontsheet'!V15="",'Trust - Frontsheet'!V15="-"),0,('Trust - Frontsheet'!V15))</f>
        <v>8.9354054054054064</v>
      </c>
      <c r="T3" s="93">
        <f>IF(OR('Trust - Frontsheet'!W15="",'Trust - Frontsheet'!W15="-"),0,('Trust - Frontsheet'!W15))</f>
        <v>12.731261261261261</v>
      </c>
      <c r="U3" s="93">
        <f>IF(OR('Trust - Frontsheet'!X15="",'Trust - Frontsheet'!X15="-"),0,('Trust - Frontsheet'!X15))</f>
        <v>21.666666666666668</v>
      </c>
      <c r="V3" s="93" t="str">
        <f>IF(A3="","",(IF(ISBLANK('Trust - Frontsheet'!F9),"",'Trust - Frontsheet'!F9)))</f>
        <v>http://www.derbyshirehealthcareft.nhs.uk/about-us/safe-staffing/</v>
      </c>
    </row>
    <row r="4" spans="1:22" s="93" customFormat="1" x14ac:dyDescent="0.25">
      <c r="A4" s="93" t="str">
        <f>IF('Trust - Frontsheet'!D16=0,"",IF('Trust - Frontsheet'!D16="","",'Trust - Frontsheet'!D16))</f>
        <v>RXMT4</v>
      </c>
      <c r="B4" s="93" t="str">
        <f>IF(ISBLANK('Trust - Frontsheet'!E16),"",'Trust - Frontsheet'!E16)</f>
        <v>ADULT MENTAL HEALTH</v>
      </c>
      <c r="C4" s="93" t="str">
        <f>IF(ISBLANK('Trust - Frontsheet'!F16),"","'" &amp; 'Trust - Frontsheet'!F16 &amp; "'")</f>
        <v>'CTC Residential Rehabilitation'</v>
      </c>
      <c r="D4" s="93" t="str">
        <f>IF(ISBLANK('Trust - Frontsheet'!G16),"",'Trust - Frontsheet'!G16)</f>
        <v>314 - REHABILITATION</v>
      </c>
      <c r="E4" s="93" t="str">
        <f>IF(ISBLANK('Trust - Frontsheet'!H16),"",'Trust - Frontsheet'!H16)</f>
        <v/>
      </c>
      <c r="F4" s="93">
        <f>'Trust - Frontsheet'!I16</f>
        <v>930</v>
      </c>
      <c r="G4" s="93">
        <f>'Trust - Frontsheet'!J16</f>
        <v>763.38</v>
      </c>
      <c r="H4" s="93">
        <f>'Trust - Frontsheet'!K16</f>
        <v>1395</v>
      </c>
      <c r="I4" s="93">
        <f>'Trust - Frontsheet'!L16</f>
        <v>1572.38</v>
      </c>
      <c r="J4" s="93">
        <f>'Trust - Frontsheet'!M16</f>
        <v>315</v>
      </c>
      <c r="K4" s="93">
        <f>'Trust - Frontsheet'!N16</f>
        <v>309.25</v>
      </c>
      <c r="L4" s="93">
        <f>'Trust - Frontsheet'!O16</f>
        <v>651</v>
      </c>
      <c r="M4" s="93">
        <f>'Trust - Frontsheet'!P16</f>
        <v>655.5</v>
      </c>
      <c r="N4" s="93">
        <f>IF(OR('Trust - Frontsheet'!Q16="",'Trust - Frontsheet'!Q16="-"),0,('Trust - Frontsheet'!Q16))</f>
        <v>0.82083870967741934</v>
      </c>
      <c r="O4" s="93">
        <f>IF(OR('Trust - Frontsheet'!R16="",'Trust - Frontsheet'!R16="-"),0,('Trust - Frontsheet'!R16))</f>
        <v>1.1271541218637993</v>
      </c>
      <c r="P4" s="93">
        <f>IF(OR('Trust - Frontsheet'!S16="",'Trust - Frontsheet'!S16="-"),0,('Trust - Frontsheet'!S16))</f>
        <v>0.9817460317460317</v>
      </c>
      <c r="Q4" s="93">
        <f>IF(OR('Trust - Frontsheet'!T16="",'Trust - Frontsheet'!T16="-"),0,('Trust - Frontsheet'!T16))</f>
        <v>1.0069124423963134</v>
      </c>
      <c r="R4" s="93">
        <f>'Trust - Frontsheet'!U16</f>
        <v>503</v>
      </c>
      <c r="S4" s="93">
        <f>IF(OR('Trust - Frontsheet'!V16="",'Trust - Frontsheet'!V16="-"),0,('Trust - Frontsheet'!V16))</f>
        <v>2.1324652087475151</v>
      </c>
      <c r="T4" s="93">
        <f>IF(OR('Trust - Frontsheet'!W16="",'Trust - Frontsheet'!W16="-"),0,('Trust - Frontsheet'!W16))</f>
        <v>4.4291848906560638</v>
      </c>
      <c r="U4" s="93">
        <f>IF(OR('Trust - Frontsheet'!X16="",'Trust - Frontsheet'!X16="-"),0,('Trust - Frontsheet'!X16))</f>
        <v>6.5616500994035789</v>
      </c>
      <c r="V4" s="93" t="str">
        <f>IF(A4="","",(IF(ISBLANK('Trust - Frontsheet'!F9),"",'Trust - Frontsheet'!F9)))</f>
        <v>http://www.derbyshirehealthcareft.nhs.uk/about-us/safe-staffing/</v>
      </c>
    </row>
    <row r="5" spans="1:22" s="93" customFormat="1" x14ac:dyDescent="0.25">
      <c r="A5" s="93" t="str">
        <f>IF('Trust - Frontsheet'!D17=0,"",IF('Trust - Frontsheet'!D17="","",'Trust - Frontsheet'!D17))</f>
        <v>RXM54</v>
      </c>
      <c r="B5" s="93" t="str">
        <f>IF(ISBLANK('Trust - Frontsheet'!E17),"",'Trust - Frontsheet'!E17)</f>
        <v>RADBOURNE UNIT</v>
      </c>
      <c r="C5" s="93" t="str">
        <f>IF(ISBLANK('Trust - Frontsheet'!F17),"","'" &amp; 'Trust - Frontsheet'!F17 &amp; "'")</f>
        <v>'Enhanced Care Ward'</v>
      </c>
      <c r="D5" s="93" t="str">
        <f>IF(ISBLANK('Trust - Frontsheet'!G17),"",'Trust - Frontsheet'!G17)</f>
        <v>710 - ADULT MENTAL ILLNESS</v>
      </c>
      <c r="E5" s="93" t="str">
        <f>IF(ISBLANK('Trust - Frontsheet'!H17),"",'Trust - Frontsheet'!H17)</f>
        <v/>
      </c>
      <c r="F5" s="93">
        <f>'Trust - Frontsheet'!I17</f>
        <v>1395</v>
      </c>
      <c r="G5" s="93">
        <f>'Trust - Frontsheet'!J17</f>
        <v>1034.8800000000001</v>
      </c>
      <c r="H5" s="93">
        <f>'Trust - Frontsheet'!K17</f>
        <v>1395</v>
      </c>
      <c r="I5" s="93">
        <f>'Trust - Frontsheet'!L17</f>
        <v>1705</v>
      </c>
      <c r="J5" s="93">
        <f>'Trust - Frontsheet'!M17</f>
        <v>651</v>
      </c>
      <c r="K5" s="93">
        <f>'Trust - Frontsheet'!N17</f>
        <v>325.5</v>
      </c>
      <c r="L5" s="93">
        <f>'Trust - Frontsheet'!O17</f>
        <v>651</v>
      </c>
      <c r="M5" s="93">
        <f>'Trust - Frontsheet'!P17</f>
        <v>1312.5</v>
      </c>
      <c r="N5" s="93">
        <f>IF(OR('Trust - Frontsheet'!Q17="",'Trust - Frontsheet'!Q17="-"),0,('Trust - Frontsheet'!Q17))</f>
        <v>0.74184946236559146</v>
      </c>
      <c r="O5" s="93">
        <f>IF(OR('Trust - Frontsheet'!R17="",'Trust - Frontsheet'!R17="-"),0,('Trust - Frontsheet'!R17))</f>
        <v>1.2222222222222223</v>
      </c>
      <c r="P5" s="93">
        <f>IF(OR('Trust - Frontsheet'!S17="",'Trust - Frontsheet'!S17="-"),0,('Trust - Frontsheet'!S17))</f>
        <v>0.5</v>
      </c>
      <c r="Q5" s="93">
        <f>IF(OR('Trust - Frontsheet'!T17="",'Trust - Frontsheet'!T17="-"),0,('Trust - Frontsheet'!T17))</f>
        <v>2.0161290322580645</v>
      </c>
      <c r="R5" s="93">
        <f>'Trust - Frontsheet'!U17</f>
        <v>279</v>
      </c>
      <c r="S5" s="93">
        <f>IF(OR('Trust - Frontsheet'!V17="",'Trust - Frontsheet'!V17="-"),0,('Trust - Frontsheet'!V17))</f>
        <v>4.8759139784946237</v>
      </c>
      <c r="T5" s="93">
        <f>IF(OR('Trust - Frontsheet'!W17="",'Trust - Frontsheet'!W17="-"),0,('Trust - Frontsheet'!W17))</f>
        <v>10.815412186379929</v>
      </c>
      <c r="U5" s="93">
        <f>IF(OR('Trust - Frontsheet'!X17="",'Trust - Frontsheet'!X17="-"),0,('Trust - Frontsheet'!X17))</f>
        <v>15.691326164874553</v>
      </c>
      <c r="V5" s="93" t="str">
        <f>IF(A5="","",(IF(ISBLANK('Trust - Frontsheet'!F9),"",'Trust - Frontsheet'!F9)))</f>
        <v>http://www.derbyshirehealthcareft.nhs.uk/about-us/safe-staffing/</v>
      </c>
    </row>
    <row r="6" spans="1:22" s="93" customFormat="1" x14ac:dyDescent="0.25">
      <c r="A6" s="93" t="str">
        <f>IF('Trust - Frontsheet'!D18=0,"",IF('Trust - Frontsheet'!D18="","",'Trust - Frontsheet'!D18))</f>
        <v>RXM70</v>
      </c>
      <c r="B6" s="93" t="str">
        <f>IF(ISBLANK('Trust - Frontsheet'!E18),"",'Trust - Frontsheet'!E18)</f>
        <v>MORTON WARD, HARTINGTON UNIT</v>
      </c>
      <c r="C6" s="93" t="str">
        <f>IF(ISBLANK('Trust - Frontsheet'!F18),"","'" &amp; 'Trust - Frontsheet'!F18 &amp; "'")</f>
        <v>'Hartington Unit Morton Ward Adult'</v>
      </c>
      <c r="D6" s="93" t="str">
        <f>IF(ISBLANK('Trust - Frontsheet'!G18),"",'Trust - Frontsheet'!G18)</f>
        <v>710 - ADULT MENTAL ILLNESS</v>
      </c>
      <c r="E6" s="93" t="str">
        <f>IF(ISBLANK('Trust - Frontsheet'!H18),"",'Trust - Frontsheet'!H18)</f>
        <v/>
      </c>
      <c r="F6" s="93">
        <f>'Trust - Frontsheet'!I18</f>
        <v>1860</v>
      </c>
      <c r="G6" s="93">
        <f>'Trust - Frontsheet'!J18</f>
        <v>1533.5</v>
      </c>
      <c r="H6" s="93">
        <f>'Trust - Frontsheet'!K18</f>
        <v>930</v>
      </c>
      <c r="I6" s="93">
        <f>'Trust - Frontsheet'!L18</f>
        <v>1008.75</v>
      </c>
      <c r="J6" s="93">
        <f>'Trust - Frontsheet'!M18</f>
        <v>573.5</v>
      </c>
      <c r="K6" s="93">
        <f>'Trust - Frontsheet'!N18</f>
        <v>370</v>
      </c>
      <c r="L6" s="93">
        <f>'Trust - Frontsheet'!O18</f>
        <v>286.75</v>
      </c>
      <c r="M6" s="93">
        <f>'Trust - Frontsheet'!P18</f>
        <v>599.99</v>
      </c>
      <c r="N6" s="93">
        <f>IF(OR('Trust - Frontsheet'!Q18="",'Trust - Frontsheet'!Q18="-"),0,('Trust - Frontsheet'!Q18))</f>
        <v>0.82446236559139785</v>
      </c>
      <c r="O6" s="93">
        <f>IF(OR('Trust - Frontsheet'!R18="",'Trust - Frontsheet'!R18="-"),0,('Trust - Frontsheet'!R18))</f>
        <v>1.0846774193548387</v>
      </c>
      <c r="P6" s="93">
        <f>IF(OR('Trust - Frontsheet'!S18="",'Trust - Frontsheet'!S18="-"),0,('Trust - Frontsheet'!S18))</f>
        <v>0.64516129032258063</v>
      </c>
      <c r="Q6" s="93">
        <f>IF(OR('Trust - Frontsheet'!T18="",'Trust - Frontsheet'!T18="-"),0,('Trust - Frontsheet'!T18))</f>
        <v>2.0923801220575413</v>
      </c>
      <c r="R6" s="93">
        <f>'Trust - Frontsheet'!U18</f>
        <v>625</v>
      </c>
      <c r="S6" s="93">
        <f>IF(OR('Trust - Frontsheet'!V18="",'Trust - Frontsheet'!V18="-"),0,('Trust - Frontsheet'!V18))</f>
        <v>3.0455999999999999</v>
      </c>
      <c r="T6" s="93">
        <f>IF(OR('Trust - Frontsheet'!W18="",'Trust - Frontsheet'!W18="-"),0,('Trust - Frontsheet'!W18))</f>
        <v>2.5739839999999998</v>
      </c>
      <c r="U6" s="93">
        <f>IF(OR('Trust - Frontsheet'!X18="",'Trust - Frontsheet'!X18="-"),0,('Trust - Frontsheet'!X18))</f>
        <v>5.6195839999999997</v>
      </c>
      <c r="V6" s="93" t="str">
        <f>IF(A6="","",(IF(ISBLANK('Trust - Frontsheet'!F9),"",'Trust - Frontsheet'!F9)))</f>
        <v>http://www.derbyshirehealthcareft.nhs.uk/about-us/safe-staffing/</v>
      </c>
    </row>
    <row r="7" spans="1:22" s="93" customFormat="1" x14ac:dyDescent="0.25">
      <c r="A7" s="93" t="str">
        <f>IF('Trust - Frontsheet'!D19=0,"",IF('Trust - Frontsheet'!D19="","",'Trust - Frontsheet'!D19))</f>
        <v>RXM71</v>
      </c>
      <c r="B7" s="93" t="str">
        <f>IF(ISBLANK('Trust - Frontsheet'!E19),"",'Trust - Frontsheet'!E19)</f>
        <v>PLEASLEY WARD, HARTINGTON UNIT</v>
      </c>
      <c r="C7" s="93" t="str">
        <f>IF(ISBLANK('Trust - Frontsheet'!F19),"","'" &amp; 'Trust - Frontsheet'!F19 &amp; "'")</f>
        <v>'Hartington Unit Pleasley Ward Adult'</v>
      </c>
      <c r="D7" s="93" t="str">
        <f>IF(ISBLANK('Trust - Frontsheet'!G19),"",'Trust - Frontsheet'!G19)</f>
        <v>710 - ADULT MENTAL ILLNESS</v>
      </c>
      <c r="E7" s="93" t="str">
        <f>IF(ISBLANK('Trust - Frontsheet'!H19),"",'Trust - Frontsheet'!H19)</f>
        <v>715 - OLD AGE PSYCHIATRY</v>
      </c>
      <c r="F7" s="93">
        <f>'Trust - Frontsheet'!I19</f>
        <v>1860</v>
      </c>
      <c r="G7" s="93">
        <f>'Trust - Frontsheet'!J19</f>
        <v>1354.25</v>
      </c>
      <c r="H7" s="93">
        <f>'Trust - Frontsheet'!K19</f>
        <v>930</v>
      </c>
      <c r="I7" s="93">
        <f>'Trust - Frontsheet'!L19</f>
        <v>920.83</v>
      </c>
      <c r="J7" s="93">
        <f>'Trust - Frontsheet'!M19</f>
        <v>573.5</v>
      </c>
      <c r="K7" s="93">
        <f>'Trust - Frontsheet'!N19</f>
        <v>344.75</v>
      </c>
      <c r="L7" s="93">
        <f>'Trust - Frontsheet'!O19</f>
        <v>286.75</v>
      </c>
      <c r="M7" s="93">
        <f>'Trust - Frontsheet'!P19</f>
        <v>561.98</v>
      </c>
      <c r="N7" s="93">
        <f>IF(OR('Trust - Frontsheet'!Q19="",'Trust - Frontsheet'!Q19="-"),0,('Trust - Frontsheet'!Q19))</f>
        <v>0.72809139784946242</v>
      </c>
      <c r="O7" s="93">
        <f>IF(OR('Trust - Frontsheet'!R19="",'Trust - Frontsheet'!R19="-"),0,('Trust - Frontsheet'!R19))</f>
        <v>0.99013978494623656</v>
      </c>
      <c r="P7" s="93">
        <f>IF(OR('Trust - Frontsheet'!S19="",'Trust - Frontsheet'!S19="-"),0,('Trust - Frontsheet'!S19))</f>
        <v>0.60113339145597211</v>
      </c>
      <c r="Q7" s="93">
        <f>IF(OR('Trust - Frontsheet'!T19="",'Trust - Frontsheet'!T19="-"),0,('Trust - Frontsheet'!T19))</f>
        <v>1.9598256320836966</v>
      </c>
      <c r="R7" s="93">
        <f>'Trust - Frontsheet'!U19</f>
        <v>584</v>
      </c>
      <c r="S7" s="93">
        <f>IF(OR('Trust - Frontsheet'!V19="",'Trust - Frontsheet'!V19="-"),0,('Trust - Frontsheet'!V19))</f>
        <v>2.9092465753424657</v>
      </c>
      <c r="T7" s="93">
        <f>IF(OR('Trust - Frontsheet'!W19="",'Trust - Frontsheet'!W19="-"),0,('Trust - Frontsheet'!W19))</f>
        <v>2.5390582191780822</v>
      </c>
      <c r="U7" s="93">
        <f>IF(OR('Trust - Frontsheet'!X19="",'Trust - Frontsheet'!X19="-"),0,('Trust - Frontsheet'!X19))</f>
        <v>5.4483047945205483</v>
      </c>
      <c r="V7" s="93" t="str">
        <f>IF(A7="","",(IF(ISBLANK('Trust - Frontsheet'!F9),"",'Trust - Frontsheet'!F9)))</f>
        <v>http://www.derbyshirehealthcareft.nhs.uk/about-us/safe-staffing/</v>
      </c>
    </row>
    <row r="8" spans="1:22" s="93" customFormat="1" x14ac:dyDescent="0.25">
      <c r="A8" s="93" t="str">
        <f>IF('Trust - Frontsheet'!D20=0,"",IF('Trust - Frontsheet'!D20="","",'Trust - Frontsheet'!D20))</f>
        <v>RXM76</v>
      </c>
      <c r="B8" s="93" t="str">
        <f>IF(ISBLANK('Trust - Frontsheet'!E20),"",'Trust - Frontsheet'!E20)</f>
        <v>TANSLEY WARD</v>
      </c>
      <c r="C8" s="93" t="str">
        <f>IF(ISBLANK('Trust - Frontsheet'!F20),"","'" &amp; 'Trust - Frontsheet'!F20 &amp; "'")</f>
        <v>'Hartington Unit Tansley Ward Adult'</v>
      </c>
      <c r="D8" s="93" t="str">
        <f>IF(ISBLANK('Trust - Frontsheet'!G20),"",'Trust - Frontsheet'!G20)</f>
        <v>710 - ADULT MENTAL ILLNESS</v>
      </c>
      <c r="E8" s="93" t="str">
        <f>IF(ISBLANK('Trust - Frontsheet'!H20),"",'Trust - Frontsheet'!H20)</f>
        <v/>
      </c>
      <c r="F8" s="93">
        <f>'Trust - Frontsheet'!I20</f>
        <v>1567.5</v>
      </c>
      <c r="G8" s="93">
        <f>'Trust - Frontsheet'!J20</f>
        <v>1246.79</v>
      </c>
      <c r="H8" s="93">
        <f>'Trust - Frontsheet'!K20</f>
        <v>930</v>
      </c>
      <c r="I8" s="93">
        <f>'Trust - Frontsheet'!L20</f>
        <v>1185.58</v>
      </c>
      <c r="J8" s="93">
        <f>'Trust - Frontsheet'!M20</f>
        <v>573.5</v>
      </c>
      <c r="K8" s="93">
        <f>'Trust - Frontsheet'!N20</f>
        <v>401.45</v>
      </c>
      <c r="L8" s="93">
        <f>'Trust - Frontsheet'!O20</f>
        <v>286.75</v>
      </c>
      <c r="M8" s="93">
        <f>'Trust - Frontsheet'!P20</f>
        <v>535.58000000000004</v>
      </c>
      <c r="N8" s="93">
        <f>IF(OR('Trust - Frontsheet'!Q20="",'Trust - Frontsheet'!Q20="-"),0,('Trust - Frontsheet'!Q20))</f>
        <v>0.79540031897926633</v>
      </c>
      <c r="O8" s="93">
        <f>IF(OR('Trust - Frontsheet'!R20="",'Trust - Frontsheet'!R20="-"),0,('Trust - Frontsheet'!R20))</f>
        <v>1.2748172043010753</v>
      </c>
      <c r="P8" s="93">
        <f>IF(OR('Trust - Frontsheet'!S20="",'Trust - Frontsheet'!S20="-"),0,('Trust - Frontsheet'!S20))</f>
        <v>0.7</v>
      </c>
      <c r="Q8" s="93">
        <f>IF(OR('Trust - Frontsheet'!T20="",'Trust - Frontsheet'!T20="-"),0,('Trust - Frontsheet'!T20))</f>
        <v>1.8677593722755015</v>
      </c>
      <c r="R8" s="93">
        <f>'Trust - Frontsheet'!U20</f>
        <v>622</v>
      </c>
      <c r="S8" s="93">
        <f>IF(OR('Trust - Frontsheet'!V20="",'Trust - Frontsheet'!V20="-"),0,('Trust - Frontsheet'!V20))</f>
        <v>2.6499035369774919</v>
      </c>
      <c r="T8" s="93">
        <f>IF(OR('Trust - Frontsheet'!W20="",'Trust - Frontsheet'!W20="-"),0,('Trust - Frontsheet'!W20))</f>
        <v>2.7671382636655948</v>
      </c>
      <c r="U8" s="93">
        <f>IF(OR('Trust - Frontsheet'!X20="",'Trust - Frontsheet'!X20="-"),0,('Trust - Frontsheet'!X20))</f>
        <v>5.4170418006430863</v>
      </c>
      <c r="V8" s="93" t="str">
        <f>IF(A8="","",(IF(ISBLANK('Trust - Frontsheet'!F9),"",'Trust - Frontsheet'!F9)))</f>
        <v>http://www.derbyshirehealthcareft.nhs.uk/about-us/safe-staffing/</v>
      </c>
    </row>
    <row r="9" spans="1:22" s="93" customFormat="1" x14ac:dyDescent="0.25">
      <c r="A9" s="93" t="str">
        <f>IF('Trust - Frontsheet'!D21=0,"",IF('Trust - Frontsheet'!D21="","",'Trust - Frontsheet'!D21))</f>
        <v>RXM30</v>
      </c>
      <c r="B9" s="93" t="str">
        <f>IF(ISBLANK('Trust - Frontsheet'!E21),"",'Trust - Frontsheet'!E21)</f>
        <v>KEDLESTON UNIT</v>
      </c>
      <c r="C9" s="93" t="str">
        <f>IF(ISBLANK('Trust - Frontsheet'!F21),"","'" &amp; 'Trust - Frontsheet'!F21 &amp; "'")</f>
        <v>'Kedleston Unit'</v>
      </c>
      <c r="D9" s="93" t="str">
        <f>IF(ISBLANK('Trust - Frontsheet'!G21),"",'Trust - Frontsheet'!G21)</f>
        <v>712 - FORENSIC PSYCHIATRY</v>
      </c>
      <c r="E9" s="93" t="str">
        <f>IF(ISBLANK('Trust - Frontsheet'!H21),"",'Trust - Frontsheet'!H21)</f>
        <v/>
      </c>
      <c r="F9" s="93">
        <f>'Trust - Frontsheet'!I21</f>
        <v>3601.5</v>
      </c>
      <c r="G9" s="93">
        <f>'Trust - Frontsheet'!J21</f>
        <v>2014.25</v>
      </c>
      <c r="H9" s="93">
        <f>'Trust - Frontsheet'!K21</f>
        <v>3240</v>
      </c>
      <c r="I9" s="93">
        <f>'Trust - Frontsheet'!L21</f>
        <v>1327.48</v>
      </c>
      <c r="J9" s="93">
        <f>'Trust - Frontsheet'!M21</f>
        <v>635.5</v>
      </c>
      <c r="K9" s="93">
        <f>'Trust - Frontsheet'!N21</f>
        <v>640</v>
      </c>
      <c r="L9" s="93">
        <f>'Trust - Frontsheet'!O21</f>
        <v>1271</v>
      </c>
      <c r="M9" s="93">
        <f>'Trust - Frontsheet'!P21</f>
        <v>1275.75</v>
      </c>
      <c r="N9" s="93">
        <f>IF(OR('Trust - Frontsheet'!Q21="",'Trust - Frontsheet'!Q21="-"),0,('Trust - Frontsheet'!Q21))</f>
        <v>0.55928085519922255</v>
      </c>
      <c r="O9" s="93">
        <f>IF(OR('Trust - Frontsheet'!R21="",'Trust - Frontsheet'!R21="-"),0,('Trust - Frontsheet'!R21))</f>
        <v>0.40971604938271605</v>
      </c>
      <c r="P9" s="93">
        <f>IF(OR('Trust - Frontsheet'!S21="",'Trust - Frontsheet'!S21="-"),0,('Trust - Frontsheet'!S21))</f>
        <v>1.007081038552321</v>
      </c>
      <c r="Q9" s="93">
        <f>IF(OR('Trust - Frontsheet'!T21="",'Trust - Frontsheet'!T21="-"),0,('Trust - Frontsheet'!T21))</f>
        <v>1.0037372147915027</v>
      </c>
      <c r="R9" s="93">
        <f>'Trust - Frontsheet'!U21</f>
        <v>148</v>
      </c>
      <c r="S9" s="93">
        <f>IF(OR('Trust - Frontsheet'!V21="",'Trust - Frontsheet'!V21="-"),0,('Trust - Frontsheet'!V21))</f>
        <v>17.934121621621621</v>
      </c>
      <c r="T9" s="93">
        <f>IF(OR('Trust - Frontsheet'!W21="",'Trust - Frontsheet'!W21="-"),0,('Trust - Frontsheet'!W21))</f>
        <v>17.589391891891893</v>
      </c>
      <c r="U9" s="93">
        <f>IF(OR('Trust - Frontsheet'!X21="",'Trust - Frontsheet'!X21="-"),0,('Trust - Frontsheet'!X21))</f>
        <v>35.523513513513514</v>
      </c>
      <c r="V9" s="93" t="str">
        <f>IF(A9="","",(IF(ISBLANK('Trust - Frontsheet'!F9),"",'Trust - Frontsheet'!F9)))</f>
        <v>http://www.derbyshirehealthcareft.nhs.uk/about-us/safe-staffing/</v>
      </c>
    </row>
    <row r="10" spans="1:22" s="93" customFormat="1" x14ac:dyDescent="0.25">
      <c r="A10" s="93" t="str">
        <f>IF('Trust - Frontsheet'!D22=0,"",IF('Trust - Frontsheet'!D22="","",'Trust - Frontsheet'!D22))</f>
        <v>RXMT4</v>
      </c>
      <c r="B10" s="93" t="str">
        <f>IF(ISBLANK('Trust - Frontsheet'!E22),"",'Trust - Frontsheet'!E22)</f>
        <v>ADULT MENTAL HEALTH</v>
      </c>
      <c r="C10" s="93" t="str">
        <f>IF(ISBLANK('Trust - Frontsheet'!F22),"","'" &amp; 'Trust - Frontsheet'!F22 &amp; "'")</f>
        <v>'KW Cubley Court Female'</v>
      </c>
      <c r="D10" s="93" t="str">
        <f>IF(ISBLANK('Trust - Frontsheet'!G22),"",'Trust - Frontsheet'!G22)</f>
        <v>715 - OLD AGE PSYCHIATRY</v>
      </c>
      <c r="E10" s="93" t="str">
        <f>IF(ISBLANK('Trust - Frontsheet'!H22),"",'Trust - Frontsheet'!H22)</f>
        <v/>
      </c>
      <c r="F10" s="93">
        <f>'Trust - Frontsheet'!I22</f>
        <v>1492.5</v>
      </c>
      <c r="G10" s="93">
        <f>'Trust - Frontsheet'!J22</f>
        <v>1043.08</v>
      </c>
      <c r="H10" s="93">
        <f>'Trust - Frontsheet'!K22</f>
        <v>1995</v>
      </c>
      <c r="I10" s="93">
        <f>'Trust - Frontsheet'!L22</f>
        <v>1766.17</v>
      </c>
      <c r="J10" s="93">
        <f>'Trust - Frontsheet'!M22</f>
        <v>968.75</v>
      </c>
      <c r="K10" s="93">
        <f>'Trust - Frontsheet'!N22</f>
        <v>504.9</v>
      </c>
      <c r="L10" s="93">
        <f>'Trust - Frontsheet'!O22</f>
        <v>968.75</v>
      </c>
      <c r="M10" s="93">
        <f>'Trust - Frontsheet'!P22</f>
        <v>1052.8599999999999</v>
      </c>
      <c r="N10" s="93">
        <f>IF(OR('Trust - Frontsheet'!Q22="",'Trust - Frontsheet'!Q22="-"),0,('Trust - Frontsheet'!Q22))</f>
        <v>0.69888107202680061</v>
      </c>
      <c r="O10" s="93">
        <f>IF(OR('Trust - Frontsheet'!R22="",'Trust - Frontsheet'!R22="-"),0,('Trust - Frontsheet'!R22))</f>
        <v>0.88529824561403514</v>
      </c>
      <c r="P10" s="93">
        <f>IF(OR('Trust - Frontsheet'!S22="",'Trust - Frontsheet'!S22="-"),0,('Trust - Frontsheet'!S22))</f>
        <v>0.5211870967741935</v>
      </c>
      <c r="Q10" s="93">
        <f>IF(OR('Trust - Frontsheet'!T22="",'Trust - Frontsheet'!T22="-"),0,('Trust - Frontsheet'!T22))</f>
        <v>1.0868232258064514</v>
      </c>
      <c r="R10" s="93">
        <f>'Trust - Frontsheet'!U22</f>
        <v>302</v>
      </c>
      <c r="S10" s="93">
        <f>IF(OR('Trust - Frontsheet'!V22="",'Trust - Frontsheet'!V22="-"),0,('Trust - Frontsheet'!V22))</f>
        <v>5.1257615894039734</v>
      </c>
      <c r="T10" s="93">
        <f>IF(OR('Trust - Frontsheet'!W22="",'Trust - Frontsheet'!W22="-"),0,('Trust - Frontsheet'!W22))</f>
        <v>9.3345364238410582</v>
      </c>
      <c r="U10" s="93">
        <f>IF(OR('Trust - Frontsheet'!X22="",'Trust - Frontsheet'!X22="-"),0,('Trust - Frontsheet'!X22))</f>
        <v>14.460298013245033</v>
      </c>
      <c r="V10" s="93" t="str">
        <f>IF(A10="","",(IF(ISBLANK('Trust - Frontsheet'!F9),"",'Trust - Frontsheet'!F9)))</f>
        <v>http://www.derbyshirehealthcareft.nhs.uk/about-us/safe-staffing/</v>
      </c>
    </row>
    <row r="11" spans="1:22" s="93" customFormat="1" x14ac:dyDescent="0.25">
      <c r="A11" s="93" t="str">
        <f>IF('Trust - Frontsheet'!D23=0,"",IF('Trust - Frontsheet'!D23="","",'Trust - Frontsheet'!D23))</f>
        <v>RXMT4</v>
      </c>
      <c r="B11" s="93" t="str">
        <f>IF(ISBLANK('Trust - Frontsheet'!E23),"",'Trust - Frontsheet'!E23)</f>
        <v>ADULT MENTAL HEALTH</v>
      </c>
      <c r="C11" s="93" t="str">
        <f>IF(ISBLANK('Trust - Frontsheet'!F23),"","'" &amp; 'Trust - Frontsheet'!F23 &amp; "'")</f>
        <v>'KW Cubley Court Male'</v>
      </c>
      <c r="D11" s="93" t="str">
        <f>IF(ISBLANK('Trust - Frontsheet'!G23),"",'Trust - Frontsheet'!G23)</f>
        <v>715 - OLD AGE PSYCHIATRY</v>
      </c>
      <c r="E11" s="93" t="str">
        <f>IF(ISBLANK('Trust - Frontsheet'!H23),"",'Trust - Frontsheet'!H23)</f>
        <v/>
      </c>
      <c r="F11" s="93">
        <f>'Trust - Frontsheet'!I23</f>
        <v>1635</v>
      </c>
      <c r="G11" s="93">
        <f>'Trust - Frontsheet'!J23</f>
        <v>990.32</v>
      </c>
      <c r="H11" s="93">
        <f>'Trust - Frontsheet'!K23</f>
        <v>1945.5</v>
      </c>
      <c r="I11" s="93">
        <f>'Trust - Frontsheet'!L23</f>
        <v>2437.98</v>
      </c>
      <c r="J11" s="93">
        <f>'Trust - Frontsheet'!M23</f>
        <v>645.73</v>
      </c>
      <c r="K11" s="93">
        <f>'Trust - Frontsheet'!N23</f>
        <v>592.02</v>
      </c>
      <c r="L11" s="93">
        <f>'Trust - Frontsheet'!O23</f>
        <v>968.75</v>
      </c>
      <c r="M11" s="93">
        <f>'Trust - Frontsheet'!P23</f>
        <v>1354.3</v>
      </c>
      <c r="N11" s="93">
        <f>IF(OR('Trust - Frontsheet'!Q23="",'Trust - Frontsheet'!Q23="-"),0,('Trust - Frontsheet'!Q23))</f>
        <v>0.60570030581039758</v>
      </c>
      <c r="O11" s="93">
        <f>IF(OR('Trust - Frontsheet'!R23="",'Trust - Frontsheet'!R23="-"),0,('Trust - Frontsheet'!R23))</f>
        <v>1.2531380107941403</v>
      </c>
      <c r="P11" s="93">
        <f>IF(OR('Trust - Frontsheet'!S23="",'Trust - Frontsheet'!S23="-"),0,('Trust - Frontsheet'!S23))</f>
        <v>0.91682282068356735</v>
      </c>
      <c r="Q11" s="93">
        <f>IF(OR('Trust - Frontsheet'!T23="",'Trust - Frontsheet'!T23="-"),0,('Trust - Frontsheet'!T23))</f>
        <v>1.3979870967741934</v>
      </c>
      <c r="R11" s="93">
        <f>'Trust - Frontsheet'!U23</f>
        <v>483</v>
      </c>
      <c r="S11" s="93">
        <f>IF(OR('Trust - Frontsheet'!V23="",'Trust - Frontsheet'!V23="-"),0,('Trust - Frontsheet'!V23))</f>
        <v>3.276066252587992</v>
      </c>
      <c r="T11" s="93">
        <f>IF(OR('Trust - Frontsheet'!W23="",'Trust - Frontsheet'!W23="-"),0,('Trust - Frontsheet'!W23))</f>
        <v>7.8515113871635602</v>
      </c>
      <c r="U11" s="93">
        <f>IF(OR('Trust - Frontsheet'!X23="",'Trust - Frontsheet'!X23="-"),0,('Trust - Frontsheet'!X23))</f>
        <v>11.127577639751552</v>
      </c>
      <c r="V11" s="93" t="str">
        <f>IF(A11="","",(IF(ISBLANK('Trust - Frontsheet'!F9),"",'Trust - Frontsheet'!F9)))</f>
        <v>http://www.derbyshirehealthcareft.nhs.uk/about-us/safe-staffing/</v>
      </c>
    </row>
    <row r="12" spans="1:22" s="93" customFormat="1" x14ac:dyDescent="0.25">
      <c r="A12" s="93" t="str">
        <f>IF('Trust - Frontsheet'!D24=0,"",IF('Trust - Frontsheet'!D24="","",'Trust - Frontsheet'!D24))</f>
        <v>RXM63</v>
      </c>
      <c r="B12" s="93" t="str">
        <f>IF(ISBLANK('Trust - Frontsheet'!E24),"",'Trust - Frontsheet'!E24)</f>
        <v>WARD 1</v>
      </c>
      <c r="C12" s="93" t="str">
        <f>IF(ISBLANK('Trust - Frontsheet'!F24),"","'" &amp; 'Trust - Frontsheet'!F24 &amp; "'")</f>
        <v>'LRCH Ward 1 OP'</v>
      </c>
      <c r="D12" s="93" t="str">
        <f>IF(ISBLANK('Trust - Frontsheet'!G24),"",'Trust - Frontsheet'!G24)</f>
        <v>715 - OLD AGE PSYCHIATRY</v>
      </c>
      <c r="E12" s="93" t="str">
        <f>IF(ISBLANK('Trust - Frontsheet'!H24),"",'Trust - Frontsheet'!H24)</f>
        <v/>
      </c>
      <c r="F12" s="93">
        <f>'Trust - Frontsheet'!I24</f>
        <v>1320</v>
      </c>
      <c r="G12" s="93">
        <f>'Trust - Frontsheet'!J24</f>
        <v>1114.03</v>
      </c>
      <c r="H12" s="93">
        <f>'Trust - Frontsheet'!K24</f>
        <v>1372.5</v>
      </c>
      <c r="I12" s="93">
        <f>'Trust - Frontsheet'!L24</f>
        <v>1472.21</v>
      </c>
      <c r="J12" s="93">
        <f>'Trust - Frontsheet'!M24</f>
        <v>645.73</v>
      </c>
      <c r="K12" s="93">
        <f>'Trust - Frontsheet'!N24</f>
        <v>593.67999999999995</v>
      </c>
      <c r="L12" s="93">
        <f>'Trust - Frontsheet'!O24</f>
        <v>645.73</v>
      </c>
      <c r="M12" s="93">
        <f>'Trust - Frontsheet'!P24</f>
        <v>856.23</v>
      </c>
      <c r="N12" s="93">
        <f>IF(OR('Trust - Frontsheet'!Q24="",'Trust - Frontsheet'!Q24="-"),0,('Trust - Frontsheet'!Q24))</f>
        <v>0.84396212121212122</v>
      </c>
      <c r="O12" s="93">
        <f>IF(OR('Trust - Frontsheet'!R24="",'Trust - Frontsheet'!R24="-"),0,('Trust - Frontsheet'!R24))</f>
        <v>1.0726484517304189</v>
      </c>
      <c r="P12" s="93">
        <f>IF(OR('Trust - Frontsheet'!S24="",'Trust - Frontsheet'!S24="-"),0,('Trust - Frontsheet'!S24))</f>
        <v>0.91939355458163619</v>
      </c>
      <c r="Q12" s="93">
        <f>IF(OR('Trust - Frontsheet'!T24="",'Trust - Frontsheet'!T24="-"),0,('Trust - Frontsheet'!T24))</f>
        <v>1.3259876418936707</v>
      </c>
      <c r="R12" s="93">
        <f>'Trust - Frontsheet'!U24</f>
        <v>514</v>
      </c>
      <c r="S12" s="93">
        <f>IF(OR('Trust - Frontsheet'!V24="",'Trust - Frontsheet'!V24="-"),0,('Trust - Frontsheet'!V24))</f>
        <v>3.3223929961089493</v>
      </c>
      <c r="T12" s="93">
        <f>IF(OR('Trust - Frontsheet'!W24="",'Trust - Frontsheet'!W24="-"),0,('Trust - Frontsheet'!W24))</f>
        <v>4.5300389105058363</v>
      </c>
      <c r="U12" s="93">
        <f>IF(OR('Trust - Frontsheet'!X24="",'Trust - Frontsheet'!X24="-"),0,('Trust - Frontsheet'!X24))</f>
        <v>7.8524319066147852</v>
      </c>
      <c r="V12" s="93" t="str">
        <f>IF(A12="","",(IF(ISBLANK('Trust - Frontsheet'!F9),"",'Trust - Frontsheet'!F9)))</f>
        <v>http://www.derbyshirehealthcareft.nhs.uk/about-us/safe-staffing/</v>
      </c>
    </row>
    <row r="13" spans="1:22" s="93" customFormat="1" x14ac:dyDescent="0.25">
      <c r="A13" s="93" t="str">
        <f>IF('Trust - Frontsheet'!D25=0,"",IF('Trust - Frontsheet'!D25="","",'Trust - Frontsheet'!D25))</f>
        <v>RXM77</v>
      </c>
      <c r="B13" s="93" t="str">
        <f>IF(ISBLANK('Trust - Frontsheet'!E25),"",'Trust - Frontsheet'!E25)</f>
        <v>WARD 33, PSYCHIATRIC UNIT</v>
      </c>
      <c r="C13" s="93" t="str">
        <f>IF(ISBLANK('Trust - Frontsheet'!F25),"","'" &amp; 'Trust - Frontsheet'!F25 &amp; "'")</f>
        <v>'RDH Ward 33 Adult Acute Inpatient'</v>
      </c>
      <c r="D13" s="93" t="str">
        <f>IF(ISBLANK('Trust - Frontsheet'!G25),"",'Trust - Frontsheet'!G25)</f>
        <v>710 - ADULT MENTAL ILLNESS</v>
      </c>
      <c r="E13" s="93" t="str">
        <f>IF(ISBLANK('Trust - Frontsheet'!H25),"",'Trust - Frontsheet'!H25)</f>
        <v/>
      </c>
      <c r="F13" s="93">
        <f>'Trust - Frontsheet'!I25</f>
        <v>1395</v>
      </c>
      <c r="G13" s="93">
        <f>'Trust - Frontsheet'!J25</f>
        <v>1183.92</v>
      </c>
      <c r="H13" s="93">
        <f>'Trust - Frontsheet'!K25</f>
        <v>930</v>
      </c>
      <c r="I13" s="93">
        <f>'Trust - Frontsheet'!L25</f>
        <v>1062.75</v>
      </c>
      <c r="J13" s="93">
        <f>'Trust - Frontsheet'!M25</f>
        <v>651</v>
      </c>
      <c r="K13" s="93">
        <f>'Trust - Frontsheet'!N25</f>
        <v>315</v>
      </c>
      <c r="L13" s="93">
        <f>'Trust - Frontsheet'!O25</f>
        <v>325.5</v>
      </c>
      <c r="M13" s="93">
        <f>'Trust - Frontsheet'!P25</f>
        <v>660</v>
      </c>
      <c r="N13" s="93">
        <f>IF(OR('Trust - Frontsheet'!Q25="",'Trust - Frontsheet'!Q25="-"),0,('Trust - Frontsheet'!Q25))</f>
        <v>0.84868817204301084</v>
      </c>
      <c r="O13" s="93">
        <f>IF(OR('Trust - Frontsheet'!R25="",'Trust - Frontsheet'!R25="-"),0,('Trust - Frontsheet'!R25))</f>
        <v>1.142741935483871</v>
      </c>
      <c r="P13" s="93">
        <f>IF(OR('Trust - Frontsheet'!S25="",'Trust - Frontsheet'!S25="-"),0,('Trust - Frontsheet'!S25))</f>
        <v>0.4838709677419355</v>
      </c>
      <c r="Q13" s="93">
        <f>IF(OR('Trust - Frontsheet'!T25="",'Trust - Frontsheet'!T25="-"),0,('Trust - Frontsheet'!T25))</f>
        <v>2.0276497695852536</v>
      </c>
      <c r="R13" s="93">
        <f>'Trust - Frontsheet'!U25</f>
        <v>545</v>
      </c>
      <c r="S13" s="93">
        <f>IF(OR('Trust - Frontsheet'!V25="",'Trust - Frontsheet'!V25="-"),0,('Trust - Frontsheet'!V25))</f>
        <v>2.7503119266055047</v>
      </c>
      <c r="T13" s="93">
        <f>IF(OR('Trust - Frontsheet'!W25="",'Trust - Frontsheet'!W25="-"),0,('Trust - Frontsheet'!W25))</f>
        <v>3.1610091743119266</v>
      </c>
      <c r="U13" s="93">
        <f>IF(OR('Trust - Frontsheet'!X25="",'Trust - Frontsheet'!X25="-"),0,('Trust - Frontsheet'!X25))</f>
        <v>5.9113211009174309</v>
      </c>
      <c r="V13" s="93" t="str">
        <f>IF(A13="","",(IF(ISBLANK('Trust - Frontsheet'!F9),"",'Trust - Frontsheet'!F9)))</f>
        <v>http://www.derbyshirehealthcareft.nhs.uk/about-us/safe-staffing/</v>
      </c>
    </row>
    <row r="14" spans="1:22" s="93" customFormat="1" x14ac:dyDescent="0.25">
      <c r="A14" s="93" t="str">
        <f>IF('Trust - Frontsheet'!D26=0,"",IF('Trust - Frontsheet'!D26="","",'Trust - Frontsheet'!D26))</f>
        <v>RXM78</v>
      </c>
      <c r="B14" s="93" t="str">
        <f>IF(ISBLANK('Trust - Frontsheet'!E26),"",'Trust - Frontsheet'!E26)</f>
        <v>WARD 34, PSYCHIATRIC UNIT</v>
      </c>
      <c r="C14" s="93" t="str">
        <f>IF(ISBLANK('Trust - Frontsheet'!F26),"","'" &amp; 'Trust - Frontsheet'!F26 &amp; "'")</f>
        <v>'RDH Ward 34 Adult Acute Inpatient'</v>
      </c>
      <c r="D14" s="93" t="str">
        <f>IF(ISBLANK('Trust - Frontsheet'!G26),"",'Trust - Frontsheet'!G26)</f>
        <v>710 - ADULT MENTAL ILLNESS</v>
      </c>
      <c r="E14" s="93" t="str">
        <f>IF(ISBLANK('Trust - Frontsheet'!H26),"",'Trust - Frontsheet'!H26)</f>
        <v/>
      </c>
      <c r="F14" s="93">
        <f>'Trust - Frontsheet'!I26</f>
        <v>1395</v>
      </c>
      <c r="G14" s="93">
        <f>'Trust - Frontsheet'!J26</f>
        <v>1297</v>
      </c>
      <c r="H14" s="93">
        <f>'Trust - Frontsheet'!K26</f>
        <v>907.5</v>
      </c>
      <c r="I14" s="93">
        <f>'Trust - Frontsheet'!L26</f>
        <v>1141</v>
      </c>
      <c r="J14" s="93">
        <f>'Trust - Frontsheet'!M26</f>
        <v>651</v>
      </c>
      <c r="K14" s="93">
        <f>'Trust - Frontsheet'!N26</f>
        <v>401.5</v>
      </c>
      <c r="L14" s="93">
        <f>'Trust - Frontsheet'!O26</f>
        <v>325.5</v>
      </c>
      <c r="M14" s="93">
        <f>'Trust - Frontsheet'!P26</f>
        <v>777</v>
      </c>
      <c r="N14" s="93">
        <f>IF(OR('Trust - Frontsheet'!Q26="",'Trust - Frontsheet'!Q26="-"),0,('Trust - Frontsheet'!Q26))</f>
        <v>0.92974910394265231</v>
      </c>
      <c r="O14" s="93">
        <f>IF(OR('Trust - Frontsheet'!R26="",'Trust - Frontsheet'!R26="-"),0,('Trust - Frontsheet'!R26))</f>
        <v>1.2573002754820937</v>
      </c>
      <c r="P14" s="93">
        <f>IF(OR('Trust - Frontsheet'!S26="",'Trust - Frontsheet'!S26="-"),0,('Trust - Frontsheet'!S26))</f>
        <v>0.61674347158218124</v>
      </c>
      <c r="Q14" s="93">
        <f>IF(OR('Trust - Frontsheet'!T26="",'Trust - Frontsheet'!T26="-"),0,('Trust - Frontsheet'!T26))</f>
        <v>2.3870967741935485</v>
      </c>
      <c r="R14" s="93">
        <f>'Trust - Frontsheet'!U26</f>
        <v>546</v>
      </c>
      <c r="S14" s="93">
        <f>IF(OR('Trust - Frontsheet'!V26="",'Trust - Frontsheet'!V26="-"),0,('Trust - Frontsheet'!V26))</f>
        <v>3.1108058608058609</v>
      </c>
      <c r="T14" s="93">
        <f>IF(OR('Trust - Frontsheet'!W26="",'Trust - Frontsheet'!W26="-"),0,('Trust - Frontsheet'!W26))</f>
        <v>3.5128205128205128</v>
      </c>
      <c r="U14" s="93">
        <f>IF(OR('Trust - Frontsheet'!X26="",'Trust - Frontsheet'!X26="-"),0,('Trust - Frontsheet'!X26))</f>
        <v>6.6236263736263732</v>
      </c>
      <c r="V14" s="93" t="str">
        <f>IF(A14="","",(IF(ISBLANK('Trust - Frontsheet'!F9),"",'Trust - Frontsheet'!F9)))</f>
        <v>http://www.derbyshirehealthcareft.nhs.uk/about-us/safe-staffing/</v>
      </c>
    </row>
    <row r="15" spans="1:22" s="93" customFormat="1" x14ac:dyDescent="0.25">
      <c r="A15" s="93" t="str">
        <f>IF('Trust - Frontsheet'!D27=0,"",IF('Trust - Frontsheet'!D27="","",'Trust - Frontsheet'!D27))</f>
        <v>RXM81</v>
      </c>
      <c r="B15" s="93" t="str">
        <f>IF(ISBLANK('Trust - Frontsheet'!E27),"",'Trust - Frontsheet'!E27)</f>
        <v>WARD 35, PSYCHIATRIC UNIT</v>
      </c>
      <c r="C15" s="93" t="str">
        <f>IF(ISBLANK('Trust - Frontsheet'!F27),"","'" &amp; 'Trust - Frontsheet'!F27 &amp; "'")</f>
        <v>'RDH Ward 35 Adult Acute Inpatient'</v>
      </c>
      <c r="D15" s="93" t="str">
        <f>IF(ISBLANK('Trust - Frontsheet'!G27),"",'Trust - Frontsheet'!G27)</f>
        <v>710 - ADULT MENTAL ILLNESS</v>
      </c>
      <c r="E15" s="93" t="str">
        <f>IF(ISBLANK('Trust - Frontsheet'!H27),"",'Trust - Frontsheet'!H27)</f>
        <v/>
      </c>
      <c r="F15" s="93">
        <f>'Trust - Frontsheet'!I27</f>
        <v>1395</v>
      </c>
      <c r="G15" s="93">
        <f>'Trust - Frontsheet'!J27</f>
        <v>1156</v>
      </c>
      <c r="H15" s="93">
        <f>'Trust - Frontsheet'!K27</f>
        <v>930</v>
      </c>
      <c r="I15" s="93">
        <f>'Trust - Frontsheet'!L27</f>
        <v>1001.5</v>
      </c>
      <c r="J15" s="93">
        <f>'Trust - Frontsheet'!M27</f>
        <v>651</v>
      </c>
      <c r="K15" s="93">
        <f>'Trust - Frontsheet'!N27</f>
        <v>451.5</v>
      </c>
      <c r="L15" s="93">
        <f>'Trust - Frontsheet'!O27</f>
        <v>651</v>
      </c>
      <c r="M15" s="93">
        <f>'Trust - Frontsheet'!P27</f>
        <v>693</v>
      </c>
      <c r="N15" s="93">
        <f>IF(OR('Trust - Frontsheet'!Q27="",'Trust - Frontsheet'!Q27="-"),0,('Trust - Frontsheet'!Q27))</f>
        <v>0.82867383512544801</v>
      </c>
      <c r="O15" s="93">
        <f>IF(OR('Trust - Frontsheet'!R27="",'Trust - Frontsheet'!R27="-"),0,('Trust - Frontsheet'!R27))</f>
        <v>1.0768817204301075</v>
      </c>
      <c r="P15" s="93">
        <f>IF(OR('Trust - Frontsheet'!S27="",'Trust - Frontsheet'!S27="-"),0,('Trust - Frontsheet'!S27))</f>
        <v>0.69354838709677424</v>
      </c>
      <c r="Q15" s="93">
        <f>IF(OR('Trust - Frontsheet'!T27="",'Trust - Frontsheet'!T27="-"),0,('Trust - Frontsheet'!T27))</f>
        <v>1.064516129032258</v>
      </c>
      <c r="R15" s="93">
        <f>'Trust - Frontsheet'!U27</f>
        <v>578</v>
      </c>
      <c r="S15" s="93">
        <f>IF(OR('Trust - Frontsheet'!V27="",'Trust - Frontsheet'!V27="-"),0,('Trust - Frontsheet'!V27))</f>
        <v>2.7811418685121105</v>
      </c>
      <c r="T15" s="93">
        <f>IF(OR('Trust - Frontsheet'!W27="",'Trust - Frontsheet'!W27="-"),0,('Trust - Frontsheet'!W27))</f>
        <v>2.9316608996539792</v>
      </c>
      <c r="U15" s="93">
        <f>IF(OR('Trust - Frontsheet'!X27="",'Trust - Frontsheet'!X27="-"),0,('Trust - Frontsheet'!X27))</f>
        <v>5.7128027681660898</v>
      </c>
      <c r="V15" s="93" t="str">
        <f>IF(A15="","",(IF(ISBLANK('Trust - Frontsheet'!F9),"",'Trust - Frontsheet'!F9)))</f>
        <v>http://www.derbyshirehealthcareft.nhs.uk/about-us/safe-staffing/</v>
      </c>
    </row>
    <row r="16" spans="1:22" s="93" customFormat="1" x14ac:dyDescent="0.25">
      <c r="A16" s="93" t="str">
        <f>IF('Trust - Frontsheet'!D28=0,"",IF('Trust - Frontsheet'!D28="","",'Trust - Frontsheet'!D28))</f>
        <v>RXM74</v>
      </c>
      <c r="B16" s="93" t="str">
        <f>IF(ISBLANK('Trust - Frontsheet'!E28),"",'Trust - Frontsheet'!E28)</f>
        <v>WARD 36, PSYCHIATRIC UNIT</v>
      </c>
      <c r="C16" s="93" t="str">
        <f>IF(ISBLANK('Trust - Frontsheet'!F28),"","'" &amp; 'Trust - Frontsheet'!F28 &amp; "'")</f>
        <v>'RDH Ward 36 Adult Acute Inpatient'</v>
      </c>
      <c r="D16" s="93" t="str">
        <f>IF(ISBLANK('Trust - Frontsheet'!G28),"",'Trust - Frontsheet'!G28)</f>
        <v>710 - ADULT MENTAL ILLNESS</v>
      </c>
      <c r="E16" s="93" t="str">
        <f>IF(ISBLANK('Trust - Frontsheet'!H28),"",'Trust - Frontsheet'!H28)</f>
        <v/>
      </c>
      <c r="F16" s="93">
        <f>'Trust - Frontsheet'!I28</f>
        <v>1395</v>
      </c>
      <c r="G16" s="93">
        <f>'Trust - Frontsheet'!J28</f>
        <v>1067.75</v>
      </c>
      <c r="H16" s="93">
        <f>'Trust - Frontsheet'!K28</f>
        <v>930</v>
      </c>
      <c r="I16" s="93">
        <f>'Trust - Frontsheet'!L28</f>
        <v>1253.49</v>
      </c>
      <c r="J16" s="93">
        <f>'Trust - Frontsheet'!M28</f>
        <v>651</v>
      </c>
      <c r="K16" s="93">
        <f>'Trust - Frontsheet'!N28</f>
        <v>336</v>
      </c>
      <c r="L16" s="93">
        <f>'Trust - Frontsheet'!O28</f>
        <v>325.5</v>
      </c>
      <c r="M16" s="93">
        <f>'Trust - Frontsheet'!P28</f>
        <v>1093.1600000000001</v>
      </c>
      <c r="N16" s="93">
        <f>IF(OR('Trust - Frontsheet'!Q28="",'Trust - Frontsheet'!Q28="-"),0,('Trust - Frontsheet'!Q28))</f>
        <v>0.76541218637992836</v>
      </c>
      <c r="O16" s="93">
        <f>IF(OR('Trust - Frontsheet'!R28="",'Trust - Frontsheet'!R28="-"),0,('Trust - Frontsheet'!R28))</f>
        <v>1.3478387096774194</v>
      </c>
      <c r="P16" s="93">
        <f>IF(OR('Trust - Frontsheet'!S28="",'Trust - Frontsheet'!S28="-"),0,('Trust - Frontsheet'!S28))</f>
        <v>0.5161290322580645</v>
      </c>
      <c r="Q16" s="93">
        <f>IF(OR('Trust - Frontsheet'!T28="",'Trust - Frontsheet'!T28="-"),0,('Trust - Frontsheet'!T28))</f>
        <v>3.3584024577572968</v>
      </c>
      <c r="R16" s="93">
        <f>'Trust - Frontsheet'!U28</f>
        <v>571</v>
      </c>
      <c r="S16" s="93">
        <f>IF(OR('Trust - Frontsheet'!V28="",'Trust - Frontsheet'!V28="-"),0,('Trust - Frontsheet'!V28))</f>
        <v>2.4584063047285465</v>
      </c>
      <c r="T16" s="93">
        <f>IF(OR('Trust - Frontsheet'!W28="",'Trust - Frontsheet'!W28="-"),0,('Trust - Frontsheet'!W28))</f>
        <v>4.1097197898423818</v>
      </c>
      <c r="U16" s="93">
        <f>IF(OR('Trust - Frontsheet'!X28="",'Trust - Frontsheet'!X28="-"),0,('Trust - Frontsheet'!X28))</f>
        <v>6.5681260945709274</v>
      </c>
      <c r="V16" s="93" t="str">
        <f>IF(A16="","",(IF(ISBLANK('Trust - Frontsheet'!F9),"",'Trust - Frontsheet'!F9)))</f>
        <v>http://www.derbyshirehealthcareft.nhs.uk/about-us/safe-staffing/</v>
      </c>
    </row>
    <row r="17" spans="1:22" s="93" customFormat="1" x14ac:dyDescent="0.25">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5">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5">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5">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5">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5">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5">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5">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5">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5">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5">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5">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5">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5">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5">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5">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5">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5">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5">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5">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5">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5">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5">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5">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5">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5">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5">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5">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5">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5">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5">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5">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5">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5">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5">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5">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5">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5">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5">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5">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5">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5">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5">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5">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5">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5">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5">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5">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5">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5">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5">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5">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5">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5">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5">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5">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5">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5">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5">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5">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5">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5">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5">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5">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5">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5">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5">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5">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5">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5">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5">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5">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5">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5">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5">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5">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5">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5">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5">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5">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5">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5">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5">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5">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5">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5">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5">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5">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5">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5">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5">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5">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5">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5">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5">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5">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5">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5">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5">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5">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5">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5">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5">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5">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5">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5">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5">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5">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5">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5">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5">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5">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5">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5">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5">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5">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5">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5">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5">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5">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5">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5">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5">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5">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5">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5">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5">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5">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5">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5">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5">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5">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5">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5">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5">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5">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5">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5">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5">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5">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5">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5">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5">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5">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5">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5">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5">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5">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5">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5">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5">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5">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5">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5">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5">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5">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5">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5">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5">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5">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5">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5">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5">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5">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5">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5">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5">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5">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5">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5">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5">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5">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5">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5">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5">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5">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5">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5">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5">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5">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5">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5">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5">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5">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5">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2.xml><?xml version="1.0" encoding="utf-8"?>
<ds:datastoreItem xmlns:ds="http://schemas.openxmlformats.org/officeDocument/2006/customXml" ds:itemID="{77FF4A79-B5B2-4303-9252-99009632EE21}">
  <ds:schemaRefs>
    <ds:schemaRef ds:uri="http://schemas.microsoft.com/office/2006/metadata/properties"/>
    <ds:schemaRef ds:uri="http://schemas.microsoft.com/office/2006/documentManagement/types"/>
    <ds:schemaRef ds:uri="http://purl.org/dc/dcmitype/"/>
    <ds:schemaRef ds:uri="http://purl.org/dc/terms/"/>
    <ds:schemaRef ds:uri="http://schemas.microsoft.com/office/infopath/2007/PartnerControls"/>
    <ds:schemaRef ds:uri="http://purl.org/dc/elements/1.1/"/>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Richard_Eaton</cp:lastModifiedBy>
  <cp:lastPrinted>2012-12-18T08:51:59Z</cp:lastPrinted>
  <dcterms:created xsi:type="dcterms:W3CDTF">2005-09-03T00:54:05Z</dcterms:created>
  <dcterms:modified xsi:type="dcterms:W3CDTF">2019-03-20T16:58:00Z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